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DF9F" lockStructure="1" lockWindows="1"/>
  <bookViews>
    <workbookView xWindow="195" yWindow="480" windowWidth="19965" windowHeight="7515" tabRatio="913" firstSheet="1" activeTab="4"/>
  </bookViews>
  <sheets>
    <sheet name="ANEXO I" sheetId="10" r:id="rId1"/>
    <sheet name="ANEXO II " sheetId="1" r:id="rId2"/>
    <sheet name="ANEXO II Latinoamerica y Centro" sheetId="3" r:id="rId3"/>
    <sheet name="ANEXO II Europa" sheetId="4" r:id="rId4"/>
    <sheet name="ANEXO II Norteamérica" sheetId="5" r:id="rId5"/>
    <sheet name="Anexo II Asia, África y Oceanía" sheetId="6" r:id="rId6"/>
    <sheet name="Anexo II Cortos" sheetId="7" r:id="rId7"/>
    <sheet name="Anexo II TV y Otros contenidos" sheetId="8" r:id="rId8"/>
    <sheet name="Anexo II  LABs, WIPs, Copro" sheetId="9" r:id="rId9"/>
  </sheets>
  <calcPr calcId="144525"/>
</workbook>
</file>

<file path=xl/calcChain.xml><?xml version="1.0" encoding="utf-8"?>
<calcChain xmlns="http://schemas.openxmlformats.org/spreadsheetml/2006/main">
  <c r="E11" i="7" l="1"/>
  <c r="E10" i="7"/>
  <c r="E6" i="7"/>
  <c r="E5" i="7"/>
  <c r="E3" i="7"/>
  <c r="E2" i="7"/>
  <c r="E46" i="5"/>
  <c r="E35" i="5"/>
  <c r="E29" i="5"/>
  <c r="E23" i="5"/>
  <c r="E18" i="5"/>
  <c r="E13" i="5"/>
  <c r="E12" i="5"/>
  <c r="E10" i="5"/>
  <c r="E6" i="5"/>
  <c r="E4" i="5"/>
  <c r="E66" i="4"/>
  <c r="E61" i="4"/>
  <c r="E59" i="4"/>
  <c r="E58" i="4"/>
  <c r="E56" i="4"/>
  <c r="E55" i="4"/>
  <c r="E40" i="4"/>
  <c r="E39" i="4"/>
  <c r="E29" i="4"/>
  <c r="E28" i="4"/>
  <c r="E27" i="4"/>
  <c r="E25" i="4"/>
  <c r="E23" i="4"/>
  <c r="E21" i="4"/>
  <c r="E20" i="4"/>
  <c r="E18" i="4"/>
  <c r="E17" i="4"/>
  <c r="E15" i="4"/>
  <c r="E7" i="4"/>
  <c r="E6" i="4"/>
  <c r="E5" i="4"/>
  <c r="E3" i="4"/>
  <c r="E2" i="4"/>
  <c r="E34" i="3"/>
  <c r="E25" i="3"/>
  <c r="E18" i="3"/>
  <c r="E16" i="3"/>
  <c r="E12" i="3"/>
  <c r="E11" i="3"/>
  <c r="E10" i="3"/>
  <c r="E8" i="3"/>
  <c r="E5" i="3"/>
  <c r="E3" i="3"/>
  <c r="E2" i="3"/>
  <c r="F49" i="1"/>
  <c r="F42" i="1"/>
  <c r="F41" i="1"/>
  <c r="F40" i="1"/>
  <c r="F38" i="1"/>
  <c r="F36" i="1"/>
  <c r="F34" i="1"/>
  <c r="F30" i="1"/>
  <c r="F29" i="1"/>
  <c r="F27" i="1"/>
  <c r="F26" i="1"/>
  <c r="F23" i="1"/>
  <c r="F22" i="1"/>
  <c r="F12" i="1"/>
</calcChain>
</file>

<file path=xl/sharedStrings.xml><?xml version="1.0" encoding="utf-8"?>
<sst xmlns="http://schemas.openxmlformats.org/spreadsheetml/2006/main" count="1559" uniqueCount="637">
  <si>
    <t>LATINOAMÉRICA</t>
  </si>
  <si>
    <t>Región</t>
  </si>
  <si>
    <t>País</t>
  </si>
  <si>
    <t>Fecha</t>
  </si>
  <si>
    <t>Web</t>
  </si>
  <si>
    <t>Edición</t>
  </si>
  <si>
    <t>Cat</t>
  </si>
  <si>
    <t>Festival</t>
  </si>
  <si>
    <t>Buenos Aires Festival Internacional de Cine Independiente – Bafici - Argentina</t>
  </si>
  <si>
    <t>Continente</t>
  </si>
  <si>
    <t>Mes</t>
  </si>
  <si>
    <t>Latinoamérica</t>
  </si>
  <si>
    <t>Argentina</t>
  </si>
  <si>
    <t>Abril</t>
  </si>
  <si>
    <t>D</t>
  </si>
  <si>
    <t>É Tudo Verdade - Festival Internacional de Documentários - Brasil</t>
  </si>
  <si>
    <t>Brasil</t>
  </si>
  <si>
    <t>Marzo</t>
  </si>
  <si>
    <t>Europa</t>
  </si>
  <si>
    <t>España</t>
  </si>
  <si>
    <t>FAM- Festival Audiovisual del Mercosur</t>
  </si>
  <si>
    <t>Junio</t>
  </si>
  <si>
    <t>http://www.famdetodos.com.br</t>
  </si>
  <si>
    <t>Norteamérica</t>
  </si>
  <si>
    <t>Estados Unidos</t>
  </si>
  <si>
    <t>Festival Internacional de Animación de Brasil – Animamundi (San Pablo/Río de Janeiro) - Brasil</t>
  </si>
  <si>
    <t>Julio</t>
  </si>
  <si>
    <t>Sao Paulo International Film Festival, Brasil</t>
  </si>
  <si>
    <t>Agosto</t>
  </si>
  <si>
    <t>http://42.mostra.org/br/home/</t>
  </si>
  <si>
    <t>Festival de Cine Iberoamericano de Ceará</t>
  </si>
  <si>
    <t>http://www.cineceara.com</t>
  </si>
  <si>
    <t xml:space="preserve">Festival Internacional de Río de Janeiro, Brasil </t>
  </si>
  <si>
    <t>Octubre</t>
  </si>
  <si>
    <t>Festival Internacional de Berlín</t>
  </si>
  <si>
    <t>Alemania</t>
  </si>
  <si>
    <t>Febrero</t>
  </si>
  <si>
    <t>https://www.berlinale.de/</t>
  </si>
  <si>
    <t>FIDOCS</t>
  </si>
  <si>
    <t>Chile</t>
  </si>
  <si>
    <t>www.fidocs.cl</t>
  </si>
  <si>
    <t xml:space="preserve">Festival Internacional de Cine Valdivia – Chile </t>
  </si>
  <si>
    <t xml:space="preserve">Festival de Cine de Viña del Mar – Chile </t>
  </si>
  <si>
    <t>Noviembre</t>
  </si>
  <si>
    <t>Festival Internacional de Cine de Cartagena – Colombia</t>
  </si>
  <si>
    <t>Colombia</t>
  </si>
  <si>
    <t>San Sebastián</t>
  </si>
  <si>
    <t>Septiembre</t>
  </si>
  <si>
    <t>www.sansebastianfestival.com/</t>
  </si>
  <si>
    <t>Festival de Cine Global Dominicano</t>
  </si>
  <si>
    <t>Dominicana</t>
  </si>
  <si>
    <t>Enero</t>
  </si>
  <si>
    <t>www.festivaldecineglobal.org</t>
  </si>
  <si>
    <t>Festival Internacional de Cine en Centroamerica - ÍCARO</t>
  </si>
  <si>
    <t>Guatemala</t>
  </si>
  <si>
    <t>http://festivalicaro.com/</t>
  </si>
  <si>
    <t>GIFF</t>
  </si>
  <si>
    <t>México</t>
  </si>
  <si>
    <t>http://www.giff.mx</t>
  </si>
  <si>
    <t>Francia</t>
  </si>
  <si>
    <t>Mayo</t>
  </si>
  <si>
    <t>www.festival-cannes.com/</t>
  </si>
  <si>
    <t>Festival de Cine de Lima - Perú</t>
  </si>
  <si>
    <t>Perú</t>
  </si>
  <si>
    <t>FESAALP - Festival de Cine Latinoamericanos de La Plata</t>
  </si>
  <si>
    <t>Setiembre</t>
  </si>
  <si>
    <t>http://www.fesaalp.com/</t>
  </si>
  <si>
    <t>E</t>
  </si>
  <si>
    <t>DOC BS AS – Buenos Aires, Argentina</t>
  </si>
  <si>
    <t>Diciembre</t>
  </si>
  <si>
    <t>CINEMIGRANTE</t>
  </si>
  <si>
    <t>http://cinemigrante.org/</t>
  </si>
  <si>
    <t>Festival Internacional de Cine de Cali</t>
  </si>
  <si>
    <t>https://www.festivaldecinecali.gov.co/</t>
  </si>
  <si>
    <t>IDFA</t>
  </si>
  <si>
    <t>Holanda</t>
  </si>
  <si>
    <t>https://www.idfa.nl/</t>
  </si>
  <si>
    <t>Festival Internacional de Cine Documental, Encuentros del Otro Cine (Ecuador)</t>
  </si>
  <si>
    <t>Ecuador</t>
  </si>
  <si>
    <t>http://festivaledoc.org</t>
  </si>
  <si>
    <t>Festival Ambulante de Cine Documental</t>
  </si>
  <si>
    <t>https://www.ambulante.org/</t>
  </si>
  <si>
    <t>Festival Internacional de Cine de Monterrey, Monterrey, México</t>
  </si>
  <si>
    <t>http://monterreyfilmfestival.com</t>
  </si>
  <si>
    <t>Venecia</t>
  </si>
  <si>
    <t>Italia</t>
  </si>
  <si>
    <t>www.labiennale.org/en/cinema/</t>
  </si>
  <si>
    <t>Morbido Film Fest</t>
  </si>
  <si>
    <t>https://www.morbidofest.com</t>
  </si>
  <si>
    <t>Festival Internacional de Cine de Morelia, México</t>
  </si>
  <si>
    <t>Oaxaca Film Fest</t>
  </si>
  <si>
    <t>https://www.oaxacafilmfest.com</t>
  </si>
  <si>
    <t>Festival Internacional de Cine Documental – DOCS MX (DF, México)</t>
  </si>
  <si>
    <t>http://www.docsmx.org/</t>
  </si>
  <si>
    <t>Toronto</t>
  </si>
  <si>
    <t>Canadá</t>
  </si>
  <si>
    <t>www.tiff.net</t>
  </si>
  <si>
    <t>FIDBA - Festival Internacional de Cine Documental de Buenos Aires</t>
  </si>
  <si>
    <t>http://www.fidba.com.ar/2019/</t>
  </si>
  <si>
    <t>F</t>
  </si>
  <si>
    <t>MAFICI - Festival Internacional de Cine de Puerto Madryn</t>
  </si>
  <si>
    <t>https://www.mafici.com.ar/</t>
  </si>
  <si>
    <t>DOC SP</t>
  </si>
  <si>
    <t>https://www.docsp.com/en/</t>
  </si>
  <si>
    <t>Cineramabc</t>
  </si>
  <si>
    <t>http://www.cineramabc.com/</t>
  </si>
  <si>
    <t>Cairo International Film Festival</t>
  </si>
  <si>
    <t>Africa</t>
  </si>
  <si>
    <t>Egipto</t>
  </si>
  <si>
    <t>https://www.ciff.org.eg</t>
  </si>
  <si>
    <t>Festival Internacional de Cinema e Trascendencia</t>
  </si>
  <si>
    <t>http://www.festivalcinemaetranscendencia.com/festival.php</t>
  </si>
  <si>
    <t>Festival BIOBIOCINE</t>
  </si>
  <si>
    <t>http://biobiocine.com/</t>
  </si>
  <si>
    <t>Festival Internacional de Animación Chilemonos</t>
  </si>
  <si>
    <t>Shangai International Film Festival</t>
  </si>
  <si>
    <t>Asia</t>
  </si>
  <si>
    <t>China</t>
  </si>
  <si>
    <t>http://www.siff.com</t>
  </si>
  <si>
    <t>ANTOFACINE</t>
  </si>
  <si>
    <t>http://www.antofacine.cl/</t>
  </si>
  <si>
    <t>Festival Internacional de Cine de Barranquilla</t>
  </si>
  <si>
    <t>http://web.ficbaq.com</t>
  </si>
  <si>
    <t>Bogotá Internacional Film Festival, Colombia</t>
  </si>
  <si>
    <t>www.biff.co</t>
  </si>
  <si>
    <t>Busan International Film Festival</t>
  </si>
  <si>
    <t>Corea</t>
  </si>
  <si>
    <t>http://www.biff.kr/eng/</t>
  </si>
  <si>
    <t>Festival Internacional de Cine de Guayaquil</t>
  </si>
  <si>
    <t>http://www.festicineguayaquil.org/</t>
  </si>
  <si>
    <t>Los Cabos International Film Festival</t>
  </si>
  <si>
    <t>www.cabosfilmfestival.com</t>
  </si>
  <si>
    <t>FIC AUTOR Guadalajara</t>
  </si>
  <si>
    <t>EUROPA</t>
  </si>
  <si>
    <t>https://www.ficautor.com/</t>
  </si>
  <si>
    <t>Tokio International Film Festival</t>
  </si>
  <si>
    <t>Japón</t>
  </si>
  <si>
    <t>https://2018.tiff-jp.net/en/</t>
  </si>
  <si>
    <t>Festival Internacional de Cine de Panamá</t>
  </si>
  <si>
    <t>Panamá</t>
  </si>
  <si>
    <t>http://iffpanama.org/</t>
  </si>
  <si>
    <t>TRANSCINEMA - Festival de Cine de No Ficción</t>
  </si>
  <si>
    <t>https://festivaltranscinema.com/</t>
  </si>
  <si>
    <t>Festival de Cine Animado de Stuttgart, Alemania</t>
  </si>
  <si>
    <t>Sitges, Festival Internacional de Cinema Fantastic, Barcelona - España</t>
  </si>
  <si>
    <t>Tallinn International Film Festival</t>
  </si>
  <si>
    <t>Estonia</t>
  </si>
  <si>
    <t>https://2019.poff.ee/eng</t>
  </si>
  <si>
    <t>Munich International Documentary Festival, Alemania</t>
  </si>
  <si>
    <t>Visions du Réel – International Film Festival.</t>
  </si>
  <si>
    <t>https://www.visionsdureel.ch/en</t>
  </si>
  <si>
    <t>Munich International Film Festival</t>
  </si>
  <si>
    <t>https://www.filmfest-muenchen.de/en/</t>
  </si>
  <si>
    <t>Annecy</t>
  </si>
  <si>
    <t>www.annecy.org/</t>
  </si>
  <si>
    <t>International Leipzig Festival for Documentary and Animated Film – Dokfestival Leipzig, Alemania</t>
  </si>
  <si>
    <t>Festival Internacional de cine de Mannheim-Heidelberg, Alemania</t>
  </si>
  <si>
    <t>Festival Internacional de Rotterdam</t>
  </si>
  <si>
    <t>https://iffr.com/</t>
  </si>
  <si>
    <t>Viennale, Vienna International Film Festival, Austria</t>
  </si>
  <si>
    <t>Austria</t>
  </si>
  <si>
    <t>Karlovy Vary</t>
  </si>
  <si>
    <t>República Checa</t>
  </si>
  <si>
    <t>https://www.kviff.com/en</t>
  </si>
  <si>
    <t>Animafest Zagreb</t>
  </si>
  <si>
    <t>Croacia</t>
  </si>
  <si>
    <t>http://www.animafest.hr</t>
  </si>
  <si>
    <t>Moscow International Film Festival</t>
  </si>
  <si>
    <t>Rusia</t>
  </si>
  <si>
    <t>http://moscowfilmfestival.ru</t>
  </si>
  <si>
    <t>Motovun Film Festival</t>
  </si>
  <si>
    <t>http://www.motovunfilmfestival.com</t>
  </si>
  <si>
    <t>Pula Film Festival</t>
  </si>
  <si>
    <t>Locarno</t>
  </si>
  <si>
    <t>Suiza</t>
  </si>
  <si>
    <t>www.pardolive.ch/</t>
  </si>
  <si>
    <t>http://www.pulafilmfestival.hr</t>
  </si>
  <si>
    <t>MARFICI - Festival Internacional de Cine Independiente de Mar del Plata</t>
  </si>
  <si>
    <t>Split International Festival of New Film</t>
  </si>
  <si>
    <t>https://marfici.org/</t>
  </si>
  <si>
    <t>http://www.splitfilmfestival.hr</t>
  </si>
  <si>
    <t>Muestra de cine Latinoamericano de Cataluña</t>
  </si>
  <si>
    <t>www.mostradelleida.com</t>
  </si>
  <si>
    <t>Montreal International Film Festival</t>
  </si>
  <si>
    <t>http://www.ffm-montreal.org/en/home.html</t>
  </si>
  <si>
    <t>Cinema Jove</t>
  </si>
  <si>
    <t>http://www.cinemajove.com</t>
  </si>
  <si>
    <t>Sundance International Film Festival</t>
  </si>
  <si>
    <t>Festival de Cine de Huesca</t>
  </si>
  <si>
    <t>http://www.huesca-filmfestival.com</t>
  </si>
  <si>
    <t>Tribeca Film Festival</t>
  </si>
  <si>
    <t>Festival Internacional Les Gai Madrid - España </t>
  </si>
  <si>
    <t>International Film Festival of India, Goa</t>
  </si>
  <si>
    <t>India</t>
  </si>
  <si>
    <t>Zaragoza Film Festival</t>
  </si>
  <si>
    <t>https://iffigoa.org</t>
  </si>
  <si>
    <t>http://festivalcinezaragoza.com</t>
  </si>
  <si>
    <t>L'Alternativa, Festival de Cine Independiente de Barcelona - España</t>
  </si>
  <si>
    <t xml:space="preserve">Oberhausen International Short Film Festival                                                                                                                                          </t>
  </si>
  <si>
    <t>http://www.kurzfilmtage.de</t>
  </si>
  <si>
    <t>Festival Internacional de Cine de Gijon, España</t>
  </si>
  <si>
    <t>Festival Internacional de Cine Fantástico de Bruselas, Bélgica. </t>
  </si>
  <si>
    <t>Bélgica</t>
  </si>
  <si>
    <t xml:space="preserve">Pöff Black Nights </t>
  </si>
  <si>
    <t>https://poff.ee/eng</t>
  </si>
  <si>
    <t>Festival de Málaga, España</t>
  </si>
  <si>
    <t>Festival Internacional de Cine de Espoo, Finlandia </t>
  </si>
  <si>
    <t>Finlandia</t>
  </si>
  <si>
    <t>Premios Quirino</t>
  </si>
  <si>
    <t>https://premiosquirino.org</t>
  </si>
  <si>
    <t>Cinéma du Réel – International Festival of Documentary Films. Paris, Francia.</t>
  </si>
  <si>
    <t xml:space="preserve">Festival de Films de Femmes </t>
  </si>
  <si>
    <t>http://filmsdefemmes.com</t>
  </si>
  <si>
    <t>Festival Internacional de Cine de Valladolid</t>
  </si>
  <si>
    <t>Encuentros Cinematográficos Sudamericanos de Marsella y región de Provenza - Francia</t>
  </si>
  <si>
    <t>Festival de Cine Iberoamericano de Huelva, España</t>
  </si>
  <si>
    <t>Sunny Side of the Doc</t>
  </si>
  <si>
    <t>https://www.sunnysideofthedoc.com/</t>
  </si>
  <si>
    <t>Festival Internacional de Cortometrajes de  Clermont Ferrand</t>
  </si>
  <si>
    <t>http://www.clermont-filmfest.com/</t>
  </si>
  <si>
    <t>Fid Marseille, Francia</t>
  </si>
  <si>
    <t>Rencontres Cinemas d' Amerique Latine de Toulouse - Festival de Cine de Toulouse - Francia</t>
  </si>
  <si>
    <t>http://www.cinelatino.fr</t>
  </si>
  <si>
    <t>Internation Film Festival Entrevues Belfort</t>
  </si>
  <si>
    <t>https://www.festival-entrevues.com/en</t>
  </si>
  <si>
    <t>Fantasía</t>
  </si>
  <si>
    <t>https://fantasiafestival.com/en/</t>
  </si>
  <si>
    <t>Festival Internacional de Cine de Amiens - Francia</t>
  </si>
  <si>
    <t>Festival de los 3 continentes – Nantes, Francia</t>
  </si>
  <si>
    <t>Festival de Biarritz, Cines y Culturas de América Latina, Francia</t>
  </si>
  <si>
    <t>Thessaloniki doc Fest., Grecia</t>
  </si>
  <si>
    <t>Grecia</t>
  </si>
  <si>
    <t>Torino Film Festival, Italia</t>
  </si>
  <si>
    <t>http://www.torinofilmfest.org</t>
  </si>
  <si>
    <t>Festival Cinema AFricano, Asia e America Latina</t>
  </si>
  <si>
    <t>https://www.festivalcinemaafricano.org/en/</t>
  </si>
  <si>
    <t>Festival Internacional de Cine de Varsovia, Polonia  -</t>
  </si>
  <si>
    <t>Polonia</t>
  </si>
  <si>
    <t>Trento Film Festival</t>
  </si>
  <si>
    <t>https://trentofestival.it</t>
  </si>
  <si>
    <t>Fright Fest</t>
  </si>
  <si>
    <t>Reino Unido</t>
  </si>
  <si>
    <t>http://www.frightfest.co.uk/</t>
  </si>
  <si>
    <t>Festival de Cinema Latino de Trieste</t>
  </si>
  <si>
    <t>https://www.cinelatinotrieste.org</t>
  </si>
  <si>
    <t>London Film Festival – BFI - Inglaterra</t>
  </si>
  <si>
    <t>Festival dei Popoli</t>
  </si>
  <si>
    <t>http://festivaldeipopoli.org/</t>
  </si>
  <si>
    <t>Films from the South FIlm Festival</t>
  </si>
  <si>
    <t>Noruega</t>
  </si>
  <si>
    <t>http://www.filmfrasor.no/en</t>
  </si>
  <si>
    <t>Fantaspoa</t>
  </si>
  <si>
    <t>http://www.fantaspoa.com/2018/</t>
  </si>
  <si>
    <t>Festival Internacional de Cine de Cracovia, Polonia </t>
  </si>
  <si>
    <t>http://www.krakowfilmfestival.pl/en/</t>
  </si>
  <si>
    <t>Festival de Cine de Gramado, Brasil</t>
  </si>
  <si>
    <t xml:space="preserve">Sheffield Doc Fest       </t>
  </si>
  <si>
    <t>https://sheffdocfest.com/</t>
  </si>
  <si>
    <t xml:space="preserve">Festival Internacional de Cine Santiago – SANFIC – Chile </t>
  </si>
  <si>
    <t>Edimburgh International Film Festival</t>
  </si>
  <si>
    <t>https://www.edfilmfest.org.uk/</t>
  </si>
  <si>
    <t>Festival del Nuevo Cine Latinoamericano de La Habana, La Habana, Cuba</t>
  </si>
  <si>
    <t>Cuba</t>
  </si>
  <si>
    <t>Raindance</t>
  </si>
  <si>
    <t>FicUNAM</t>
  </si>
  <si>
    <t>https://www.raindance.org</t>
  </si>
  <si>
    <t>https://ficunam.unam.mx</t>
  </si>
  <si>
    <t>London Latin American Film Festival, Londres, Inglaterra</t>
  </si>
  <si>
    <t>Festival Internacional de Cine de Guadalajara</t>
  </si>
  <si>
    <t>www.ficg.mx/</t>
  </si>
  <si>
    <t xml:space="preserve">Karlovy Vary International Film Festival – Rep. Checa - </t>
  </si>
  <si>
    <t>Festival de Cine de Animación Pixelatl</t>
  </si>
  <si>
    <t>https://pixelatl.com</t>
  </si>
  <si>
    <t>Ji.hlava</t>
  </si>
  <si>
    <t>http://www.ji-hlava.com</t>
  </si>
  <si>
    <t>Cartoon Conection</t>
  </si>
  <si>
    <t>Canada</t>
  </si>
  <si>
    <t>http://www.cartoon-media.eu</t>
  </si>
  <si>
    <t>Moscow International Film Festival – Rusia -</t>
  </si>
  <si>
    <t>http://www.moscowfilmfestival.ru</t>
  </si>
  <si>
    <t>Hot Docs</t>
  </si>
  <si>
    <t>https://www.hotdocs.ca</t>
  </si>
  <si>
    <t xml:space="preserve">Göteborg International Film Festival, Suecia                              </t>
  </si>
  <si>
    <t>Suecia</t>
  </si>
  <si>
    <t>https://goteborgfilmfestival.se/en/</t>
  </si>
  <si>
    <t>Kids Screen</t>
  </si>
  <si>
    <t>http://kidscreen.com</t>
  </si>
  <si>
    <t>Festival Internacional de Stockholm</t>
  </si>
  <si>
    <t>http://www.stockholmfilmfestival.se/en</t>
  </si>
  <si>
    <t>Festival Internacional de Cine de Chicago</t>
  </si>
  <si>
    <t>Festival Internacional de Cine de Friburgo - Suiza </t>
  </si>
  <si>
    <t>https://www.fiff.ch/en/</t>
  </si>
  <si>
    <t>Zurich Film Festival</t>
  </si>
  <si>
    <t>https://zff.com/de/home/</t>
  </si>
  <si>
    <t>FILMAR Festival de Cine Latinoamericano</t>
  </si>
  <si>
    <t>http://www.filmaramlat.ch</t>
  </si>
  <si>
    <t>Tirana International Film Festival</t>
  </si>
  <si>
    <t>Albania</t>
  </si>
  <si>
    <t>http://www.tiranafilmfest.com</t>
  </si>
  <si>
    <t>Frauen Film Festival</t>
  </si>
  <si>
    <t>https://www.frauenfilmfestival.eu</t>
  </si>
  <si>
    <t>Zagreb Dox</t>
  </si>
  <si>
    <t>http://zagrebdox.net</t>
  </si>
  <si>
    <t>Vukovar Film Festival</t>
  </si>
  <si>
    <t>https://www.vukovarfilmfestival.com</t>
  </si>
  <si>
    <t>Zagreb Film Festival</t>
  </si>
  <si>
    <t>http://zff.hr</t>
  </si>
  <si>
    <t>Cph DOX</t>
  </si>
  <si>
    <t>Dinamarca</t>
  </si>
  <si>
    <t>http://cphdox.dk/</t>
  </si>
  <si>
    <t>Cph PIX</t>
  </si>
  <si>
    <t>http://cphpix.dk/</t>
  </si>
  <si>
    <t>International Documentary Film Festival – DOCS Barcelona, España</t>
  </si>
  <si>
    <t>Festival Internacional de Documentales PLAY-DOC, Tui - España</t>
  </si>
  <si>
    <t>Festival Internacional de Cine de Las Palmas</t>
  </si>
  <si>
    <t>http://www.lpafilmfestival.com/?lang=en</t>
  </si>
  <si>
    <t>Festival Internacional de Documentales de Madrid - Documenta Madrid, España</t>
  </si>
  <si>
    <t>Festival Internacional de Cine Documental de Guía de Isora – Miradas Doc, España</t>
  </si>
  <si>
    <t>Dublin International Film Festival</t>
  </si>
  <si>
    <t>Irlanda</t>
  </si>
  <si>
    <t>https://www.diff.ie</t>
  </si>
  <si>
    <t>Festival Internacional de Cine de Roma, Italia</t>
  </si>
  <si>
    <t>Salento International Film Festival</t>
  </si>
  <si>
    <t>http://www.salentofilmfestival.com</t>
  </si>
  <si>
    <t>IndieLisboa</t>
  </si>
  <si>
    <t>Portugal</t>
  </si>
  <si>
    <t>http://indielisboa.com</t>
  </si>
  <si>
    <t>Festival Internacional de Cine Documental – DOC Lisboa, Portugal</t>
  </si>
  <si>
    <t>https://www.doclisboa.org</t>
  </si>
  <si>
    <t>Glasgow Film Festival</t>
  </si>
  <si>
    <t>https://glasgowfilm.org/glasgow-film-festival</t>
  </si>
  <si>
    <t>Festival Internacional Documental del Londres – Inglaterra</t>
  </si>
  <si>
    <t>International Film Festival Of Wales</t>
  </si>
  <si>
    <t>https://www.filmfestivalguild.com/the-international-film-festival-of-wales</t>
  </si>
  <si>
    <t>Cluj Transilvania International Film Festival</t>
  </si>
  <si>
    <t>Rumania</t>
  </si>
  <si>
    <t>http://tiff.ro/en</t>
  </si>
  <si>
    <t>Black Movie International Film Festival</t>
  </si>
  <si>
    <t>http://blackmovie.ch/2019/</t>
  </si>
  <si>
    <t>Berlin Independent Film Festival</t>
  </si>
  <si>
    <t>http://www.berlinfest.com</t>
  </si>
  <si>
    <t>Márgenes</t>
  </si>
  <si>
    <t>https://www.margenes.org</t>
  </si>
  <si>
    <t>Ojoloco</t>
  </si>
  <si>
    <t>https://www.ojoloco-grenoble.com</t>
  </si>
  <si>
    <t>Paris Independent Film Festival</t>
  </si>
  <si>
    <t>http://www.filmfestival.paris/en/</t>
  </si>
  <si>
    <t>Oslo Independent Film Festival</t>
  </si>
  <si>
    <t>https://www.oslofilmfestival.org</t>
  </si>
  <si>
    <t>Uk Film Festival</t>
  </si>
  <si>
    <t>http://www.ukfilmfestival.com</t>
  </si>
  <si>
    <t>Panoramica Stockholm Latin American Film Festival</t>
  </si>
  <si>
    <t>http://panoramica.se</t>
  </si>
  <si>
    <t>NORTEAMERICA</t>
  </si>
  <si>
    <t>DOXA International Film Festival</t>
  </si>
  <si>
    <t>https://www.doxafestival.ca/</t>
  </si>
  <si>
    <t>Vancouver Film Festival</t>
  </si>
  <si>
    <t>https://viff.org</t>
  </si>
  <si>
    <t>Otawa International Animation Festival – Canadá</t>
  </si>
  <si>
    <t>Slamdance</t>
  </si>
  <si>
    <t>http://www.slamdance.com/</t>
  </si>
  <si>
    <t>Palm Springs International Film Festival </t>
  </si>
  <si>
    <t>Palm Spring International Film Festival</t>
  </si>
  <si>
    <t>https://www.psfilmfest.org</t>
  </si>
  <si>
    <t>Santa Barbara International Film Festival</t>
  </si>
  <si>
    <t>http://sbiff.org</t>
  </si>
  <si>
    <t>DC Independent Film Festival</t>
  </si>
  <si>
    <t>https://dciff-indie.org</t>
  </si>
  <si>
    <t>San Diego Latino Film Festival </t>
  </si>
  <si>
    <t>SXSW</t>
  </si>
  <si>
    <t>https://www.sxsw.com/</t>
  </si>
  <si>
    <t>Festival Internacional de Cine de Miami</t>
  </si>
  <si>
    <t>Festival de New York-New Directors</t>
  </si>
  <si>
    <t>Ann Arbor International Film Festival</t>
  </si>
  <si>
    <t>https://www.aafilmfest.org</t>
  </si>
  <si>
    <t>Newport Beach Film Festival</t>
  </si>
  <si>
    <t>https://newportbeachfilmfest.com</t>
  </si>
  <si>
    <t>Sarasota Film Festival</t>
  </si>
  <si>
    <t>https://www.sarasotafilmfestival.com</t>
  </si>
  <si>
    <t>Full Frame Film Festival</t>
  </si>
  <si>
    <t>https://www.fullframefest.org/</t>
  </si>
  <si>
    <t>Chicago Latino Film Festival</t>
  </si>
  <si>
    <t>Minneapolis St Paul International Film Festival</t>
  </si>
  <si>
    <t>https://mspfilm.org/festivals/mspiff/</t>
  </si>
  <si>
    <t>ATLANTA FILM FESTIVAL</t>
  </si>
  <si>
    <t>https://www.atlantafilmfestival.com</t>
  </si>
  <si>
    <t>San Francisco International film festival</t>
  </si>
  <si>
    <t>https://www.sffilm.org</t>
  </si>
  <si>
    <t>Seattle International film Festival</t>
  </si>
  <si>
    <t>https://www.siff.net</t>
  </si>
  <si>
    <t>Los Angeles Latino International Film Festival (LALIFF)</t>
  </si>
  <si>
    <t>Independent Filmmakers Showcase L.A.</t>
  </si>
  <si>
    <t>http://www.ifsfilm.com</t>
  </si>
  <si>
    <t>AFI DOCS</t>
  </si>
  <si>
    <t>https://www.afi.com/afidocs/</t>
  </si>
  <si>
    <t>New York Latino Film Festival</t>
  </si>
  <si>
    <t>http://nylatinofilmfestival.com</t>
  </si>
  <si>
    <t>Boston Film Festival</t>
  </si>
  <si>
    <t>http://www.bostonfilmfestival.org/</t>
  </si>
  <si>
    <t>New York Film Festival</t>
  </si>
  <si>
    <t>https://www.filmlinc.org/nyff2018/</t>
  </si>
  <si>
    <t>AFI Fest : AFI Los Angeles International Film Festival</t>
  </si>
  <si>
    <t>Vancouver Latin american Film Festival</t>
  </si>
  <si>
    <t>http://vlaff.org/</t>
  </si>
  <si>
    <t>TRUE/FALSE International Film Festival</t>
  </si>
  <si>
    <t>https://truefalse.org</t>
  </si>
  <si>
    <t>Big Apple Film Festival</t>
  </si>
  <si>
    <t>https://www.bigapplefilmfestival.com</t>
  </si>
  <si>
    <t>Manhattan Film Festival</t>
  </si>
  <si>
    <t>http://manhattanff.com</t>
  </si>
  <si>
    <t>Phoenix Film Festival</t>
  </si>
  <si>
    <t>http://www.phoenixfilmfestival.com</t>
  </si>
  <si>
    <t>New York International Film Festival</t>
  </si>
  <si>
    <t>Atlanta Horror Film Fest</t>
  </si>
  <si>
    <t>http://www.atlantahorrorfilmfest.com</t>
  </si>
  <si>
    <t>Fantastic Fest</t>
  </si>
  <si>
    <t>http://fantasticfest.com/</t>
  </si>
  <si>
    <t>Telluride Horror Show</t>
  </si>
  <si>
    <t>https://www.telluridehorrorshow.com</t>
  </si>
  <si>
    <t>Red Rock Film Festival</t>
  </si>
  <si>
    <t>http://www.redrockfilmfestival.com</t>
  </si>
  <si>
    <t>Festival de Cine Latino Montreal</t>
  </si>
  <si>
    <t>https://cinemaduparc.com/en/fclm</t>
  </si>
  <si>
    <t>Cityflix Toronto</t>
  </si>
  <si>
    <t>http://www.cityflix.net</t>
  </si>
  <si>
    <t>Socially Relevant Film Festival New York</t>
  </si>
  <si>
    <t>https://www.ratedsrfilms.org</t>
  </si>
  <si>
    <t>Hollywood Boulevard Film Festival</t>
  </si>
  <si>
    <t>http://www.hollywoodblvdfilmfestival.com</t>
  </si>
  <si>
    <t>LA FILM AND SCRIPT FILM FESTIVAL</t>
  </si>
  <si>
    <t>http://www.lafilmandscriptfest.com/LAFSF.html</t>
  </si>
  <si>
    <t>International Film Festival Manhattan</t>
  </si>
  <si>
    <t>http://iffmnewyork.com</t>
  </si>
  <si>
    <t>NY int. Doc Festival (DocFest)</t>
  </si>
  <si>
    <t>ASIA, AFRICA Y OCEANÍA</t>
  </si>
  <si>
    <t>Durban Int Film Fest</t>
  </si>
  <si>
    <t>Sudáfrica</t>
  </si>
  <si>
    <t>http://www.durbanfilmfest.co.za</t>
  </si>
  <si>
    <t>Hong Kong International Film Festival</t>
  </si>
  <si>
    <t>http://www.hkiff.org.hk</t>
  </si>
  <si>
    <t>Bucheon International Fantastic Film Festival</t>
  </si>
  <si>
    <t>https://www.bifan.kr/eng/</t>
  </si>
  <si>
    <t>Seoul International Cartoon &amp; Animation Festival</t>
  </si>
  <si>
    <t>http://sicaf.org/eng/</t>
  </si>
  <si>
    <t>Mumbai Film Festival</t>
  </si>
  <si>
    <t>https://www.mumbaifilmfestival.com/</t>
  </si>
  <si>
    <t>Kolkata Film Festival</t>
  </si>
  <si>
    <t>http://www.kff.in</t>
  </si>
  <si>
    <t>International Film Festival Kerala</t>
  </si>
  <si>
    <t>http://iffk.in/</t>
  </si>
  <si>
    <t>Yamagata International Doc Film FEst</t>
  </si>
  <si>
    <t>www.yidff.jp</t>
  </si>
  <si>
    <t>Tokyo International Film Festival, TIFF – Japón -</t>
  </si>
  <si>
    <t xml:space="preserve">Japón </t>
  </si>
  <si>
    <t>Jerusalen Film FEstival</t>
  </si>
  <si>
    <t>Medio Oriente</t>
  </si>
  <si>
    <t>Israel</t>
  </si>
  <si>
    <t>http://www.jff.org.il/?CategoryID=1309</t>
  </si>
  <si>
    <t>Antalya Film Festival</t>
  </si>
  <si>
    <t>Turquia</t>
  </si>
  <si>
    <t>http://www.antalyaff.com/en/</t>
  </si>
  <si>
    <t>Istanbul International Film Festival</t>
  </si>
  <si>
    <t>Turquía</t>
  </si>
  <si>
    <t>https://film.iksv.org/en</t>
  </si>
  <si>
    <t>Sydney Film Festival</t>
  </si>
  <si>
    <t>Oceanía</t>
  </si>
  <si>
    <t>Australia</t>
  </si>
  <si>
    <t>http://sff.org.au/</t>
  </si>
  <si>
    <t>Melbourne Film Festival</t>
  </si>
  <si>
    <t>http://miff.com.au</t>
  </si>
  <si>
    <t>Dubai Film FEstival</t>
  </si>
  <si>
    <t>Emiratos Árabes</t>
  </si>
  <si>
    <t>http://www.dubaifilmfest.com/</t>
  </si>
  <si>
    <t>Latin Beat Film Festival</t>
  </si>
  <si>
    <t>Japon</t>
  </si>
  <si>
    <t>http://lbff.jp/</t>
  </si>
  <si>
    <t>Hiroshima</t>
  </si>
  <si>
    <t>www.hiroanim.org</t>
  </si>
  <si>
    <t>Sydney Latino Film Festival</t>
  </si>
  <si>
    <t>http://www.sydneylatinofilmfestival.org</t>
  </si>
  <si>
    <t>All Lights India</t>
  </si>
  <si>
    <t>https://aliiff.com</t>
  </si>
  <si>
    <t>Almaty International Film Festival</t>
  </si>
  <si>
    <t>Kazakhstan</t>
  </si>
  <si>
    <t>https://almatyfilmfest.com</t>
  </si>
  <si>
    <t>Cine Latino Film Festival</t>
  </si>
  <si>
    <t>https://cinelatinofilmfestival.com.au/</t>
  </si>
  <si>
    <t>EXCLUSIVOS CORTOMETRAJES</t>
  </si>
  <si>
    <t>Cinema Jove Film Festival</t>
  </si>
  <si>
    <t>Festival Internacional de Cine Independiente de Elche</t>
  </si>
  <si>
    <t>http://www.festivalcineelx.es</t>
  </si>
  <si>
    <t>Festival Internacional de Cine Documental y Cortometraje de Bilbao – ZINEBI</t>
  </si>
  <si>
    <t xml:space="preserve">Tampere International Short Film Festival                                                                                                                                          </t>
  </si>
  <si>
    <t>Curtas Vila do Conde Festival Internacional de Cinema.</t>
  </si>
  <si>
    <t>http://festival.curtas.pt</t>
  </si>
  <si>
    <t>St. Petersburg Message 2 Men</t>
  </si>
  <si>
    <t>http://message2man.com/</t>
  </si>
  <si>
    <t>Uppsala International Short Film Festival</t>
  </si>
  <si>
    <t>http://www.shortfilmfestival.com/en</t>
  </si>
  <si>
    <t>Festival Internacional de Curtas Metragens</t>
  </si>
  <si>
    <t>Festival Internacional de Curtas do Rio de Janeiro</t>
  </si>
  <si>
    <t>Short Shorts</t>
  </si>
  <si>
    <t>http://www.shortshorts.org/index-en.php</t>
  </si>
  <si>
    <t xml:space="preserve">Los Angeles International Film Festival </t>
  </si>
  <si>
    <t>http://lashortsfest.com/</t>
  </si>
  <si>
    <t>Sapporo International Film Festival and Market</t>
  </si>
  <si>
    <t>www.sapporoshortfest.jp</t>
  </si>
  <si>
    <t xml:space="preserve">Bogoshorts </t>
  </si>
  <si>
    <t>http://festival.bogoshorts.com</t>
  </si>
  <si>
    <t>Cut Out Fest</t>
  </si>
  <si>
    <t>Mèxico</t>
  </si>
  <si>
    <t>http://www.cutoutfest.com/</t>
  </si>
  <si>
    <t>Hayah</t>
  </si>
  <si>
    <t>http://festivalhayah.com/</t>
  </si>
  <si>
    <t>EXCLUSIVOS TV</t>
  </si>
  <si>
    <t>Canneseries</t>
  </si>
  <si>
    <t>http://canneseries.com/en/</t>
  </si>
  <si>
    <t>New York TV Festival</t>
  </si>
  <si>
    <t>https://www.nytvf.com/</t>
  </si>
  <si>
    <t>Comkids</t>
  </si>
  <si>
    <t>https://www.comkids.com.br</t>
  </si>
  <si>
    <t>Series Mania</t>
  </si>
  <si>
    <t>https://seriesmania.com/fr</t>
  </si>
  <si>
    <t>Festival de TV de Vittoria</t>
  </si>
  <si>
    <t>www.festval.tv/vitoria.html</t>
  </si>
  <si>
    <t>The Independent TV Festival</t>
  </si>
  <si>
    <t>https://www.itvfest.com</t>
  </si>
  <si>
    <t>Cartoons on the Bay</t>
  </si>
  <si>
    <t>http://www.cartoonsbay.rai.it/en/</t>
  </si>
  <si>
    <t>Ver Ciencia</t>
  </si>
  <si>
    <t>http://www.verciencia.com.br</t>
  </si>
  <si>
    <t>Cinekid</t>
  </si>
  <si>
    <t>https://www.cinekid.nl</t>
  </si>
  <si>
    <t>Edimburgh International TV Fest</t>
  </si>
  <si>
    <t>www.thetvfestival.com/</t>
  </si>
  <si>
    <t>Montecarlo</t>
  </si>
  <si>
    <t>https://www.tvfestival.com/fr</t>
  </si>
  <si>
    <t>Guión (No Asociado a Festival)</t>
  </si>
  <si>
    <t>Taller de desarrollo de proyectos de Ibermedia</t>
  </si>
  <si>
    <t>http://www.programaibermedia.com</t>
  </si>
  <si>
    <t>Cine Qua Non Lab</t>
  </si>
  <si>
    <t>https://cinequanonlab.org/es/</t>
  </si>
  <si>
    <t>BoliviaLab</t>
  </si>
  <si>
    <t>http://www.bolivialab.com.bo</t>
  </si>
  <si>
    <t>Bolivia</t>
  </si>
  <si>
    <t>Residencia Algo en Común</t>
  </si>
  <si>
    <t>https://www.algoencomun.co</t>
  </si>
  <si>
    <t>Cinefilia Lab Guión</t>
  </si>
  <si>
    <t>https://www.cinefilia.org.co</t>
  </si>
  <si>
    <t>Desarrollo y Coproducción  (No Asociado a Festival)</t>
  </si>
  <si>
    <t>MipTV</t>
  </si>
  <si>
    <t>https://www.miptv.com</t>
  </si>
  <si>
    <t>MipCom</t>
  </si>
  <si>
    <t>https://www.mipcom.com</t>
  </si>
  <si>
    <t>Bridging the gap</t>
  </si>
  <si>
    <t>http://bthegap.com/es/</t>
  </si>
  <si>
    <t>Torino FilmLab</t>
  </si>
  <si>
    <t>http://www.torinofilmlab.it</t>
  </si>
  <si>
    <t>Taller PROA</t>
  </si>
  <si>
    <t>http://proa.org</t>
  </si>
  <si>
    <t>Blood Window</t>
  </si>
  <si>
    <t>https://ventana-sur.com</t>
  </si>
  <si>
    <t>CineMundi - Encuentros de Coproducción</t>
  </si>
  <si>
    <t>http://cinebh.com.br</t>
  </si>
  <si>
    <t>Australab</t>
  </si>
  <si>
    <t>http://ficvaldivia.cl/en/australab/</t>
  </si>
  <si>
    <t>BAM</t>
  </si>
  <si>
    <t>http://www.bogotamarket.com</t>
  </si>
  <si>
    <t>Nuevas Miradas</t>
  </si>
  <si>
    <t>http://www.nuevasmiradaseictv.com</t>
  </si>
  <si>
    <t>When East Meets West</t>
  </si>
  <si>
    <t>http://www.wemw.it</t>
  </si>
  <si>
    <t>Labex</t>
  </si>
  <si>
    <t>http://territoriolabex.com</t>
  </si>
  <si>
    <t>Rio Content Market</t>
  </si>
  <si>
    <t>http://www.riocontentmarket.com</t>
  </si>
  <si>
    <t>BrLab</t>
  </si>
  <si>
    <t>http://brlab.com.br/en/</t>
  </si>
  <si>
    <t>3 Puertos Cine</t>
  </si>
  <si>
    <t>https://www.trespuertoscine.com</t>
  </si>
  <si>
    <t>AcampaDOC</t>
  </si>
  <si>
    <t>http://www.acampadoc.com</t>
  </si>
  <si>
    <t>Residencia Walden</t>
  </si>
  <si>
    <t>https://www.residenciaswalden.org</t>
  </si>
  <si>
    <t>Varios</t>
  </si>
  <si>
    <t>Work in Progress  (No Asociado a Festival)</t>
  </si>
  <si>
    <t>Entrevues Belfort</t>
  </si>
  <si>
    <t>Primer Corte - Ventana Sur</t>
  </si>
  <si>
    <t>Bwip</t>
  </si>
  <si>
    <t>Cinergia LAB</t>
  </si>
  <si>
    <t>http://www.cinergia.org</t>
  </si>
  <si>
    <t>Costa Rica</t>
  </si>
  <si>
    <t>Riviera LAB</t>
  </si>
  <si>
    <t>www.rmff.mx</t>
  </si>
  <si>
    <t>Realist Web Fest</t>
  </si>
  <si>
    <t>Festival SERIESLAND</t>
  </si>
  <si>
    <t>Festival Regard</t>
  </si>
  <si>
    <t>festivalregard.com</t>
  </si>
  <si>
    <t>www.seriesland.eus</t>
  </si>
  <si>
    <t>ANEXO I - POSICIONAMIENTO INTERNACIONAL</t>
  </si>
  <si>
    <t>Secciones</t>
  </si>
  <si>
    <t>Monto</t>
  </si>
  <si>
    <t>Ene</t>
  </si>
  <si>
    <t>En competencia</t>
  </si>
  <si>
    <t>sundance.org/festival/</t>
  </si>
  <si>
    <t>Ene-Feb</t>
  </si>
  <si>
    <t>iffr.com/</t>
  </si>
  <si>
    <t>Feb</t>
  </si>
  <si>
    <t>berlinale.de/</t>
  </si>
  <si>
    <t>Festival Internacional de Cine en Guadalajara</t>
  </si>
  <si>
    <t>Mar</t>
  </si>
  <si>
    <t>ficg.mx/</t>
  </si>
  <si>
    <t>Abri</t>
  </si>
  <si>
    <t>hotdocs.ca</t>
  </si>
  <si>
    <t>May</t>
  </si>
  <si>
    <t>festival-cannes.com/</t>
  </si>
  <si>
    <t>Jun</t>
  </si>
  <si>
    <t>annecy.org/</t>
  </si>
  <si>
    <t>Ago</t>
  </si>
  <si>
    <t>pardolive.ch/</t>
  </si>
  <si>
    <t>Set</t>
  </si>
  <si>
    <t>sansebastianfestival.com/</t>
  </si>
  <si>
    <t>labiennale.org/en/cinema/</t>
  </si>
  <si>
    <t>tiff.net</t>
  </si>
  <si>
    <t>Nov</t>
  </si>
  <si>
    <t>idfa.nl/</t>
  </si>
  <si>
    <t>Festival de Cannes</t>
  </si>
  <si>
    <t>Annecy Festival Internacional de Animación</t>
  </si>
  <si>
    <t>Festival de Locarno</t>
  </si>
  <si>
    <t>Festival Internacional de Cine de San Sebastián</t>
  </si>
  <si>
    <t>Festival Internacional de Cine de Venecia</t>
  </si>
  <si>
    <t>Festival Internacional de Cine de Toronto</t>
  </si>
  <si>
    <t>Festival Internacional de Cine Documental de Ámsterdam IDFA</t>
  </si>
  <si>
    <t>Festival de Cine de Sundance</t>
  </si>
  <si>
    <t>Festival Internacional de Cine de Rotterdam</t>
  </si>
  <si>
    <t>Festival Internacioanl de Cine Documental de Canadá Hot Docs</t>
  </si>
  <si>
    <t>Iberseries Platino 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</si>
</sst>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color rgb="FF000000"/>
      <name val="Arial"/>
    </font>
    <font>
      <sz val="9"/>
      <name val="Arial"/>
    </font>
    <font>
      <sz val="9"/>
      <color rgb="FF000000"/>
      <name val="Arial"/>
    </font>
    <font>
      <sz val="8"/>
      <name val="Arial"/>
    </font>
    <font>
      <sz val="9"/>
      <name val="Calibri"/>
    </font>
    <font>
      <sz val="10"/>
      <name val="Arial"/>
    </font>
    <font>
      <sz val="9"/>
      <color rgb="FF000000"/>
      <name val="Calibri"/>
    </font>
    <font>
      <sz val="8"/>
      <color rgb="FF000000"/>
      <name val="Arial"/>
    </font>
    <font>
      <sz val="10"/>
      <name val="Arial"/>
    </font>
    <font>
      <u/>
      <sz val="9"/>
      <color rgb="FF0000FF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9"/>
      <color rgb="FF222222"/>
      <name val="Arial"/>
    </font>
    <font>
      <u/>
      <sz val="9"/>
      <color rgb="FF0000FF"/>
      <name val="Arial"/>
    </font>
    <font>
      <u/>
      <sz val="9"/>
      <color rgb="FF0000FF"/>
      <name val="Arial"/>
    </font>
    <font>
      <sz val="11"/>
      <color rgb="FF222222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b/>
      <sz val="10"/>
      <name val="Arial"/>
    </font>
    <font>
      <u/>
      <sz val="10"/>
      <color rgb="FF0000FF"/>
      <name val="Arial"/>
    </font>
    <font>
      <u/>
      <sz val="10"/>
      <color theme="10"/>
      <name val="Arial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A"/>
      <name val="Arial"/>
      <family val="2"/>
    </font>
    <font>
      <sz val="9"/>
      <color rgb="FF00000A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91">
    <xf numFmtId="0" fontId="0" fillId="0" borderId="0" xfId="0" applyFont="1" applyAlignment="1"/>
    <xf numFmtId="0" fontId="1" fillId="2" borderId="1" xfId="0" applyFont="1" applyFill="1" applyBorder="1" applyAlignment="1"/>
    <xf numFmtId="0" fontId="1" fillId="2" borderId="1" xfId="0" applyFont="1" applyFill="1" applyBorder="1" applyAlignment="1"/>
    <xf numFmtId="0" fontId="3" fillId="0" borderId="0" xfId="0" applyFont="1" applyAlignment="1"/>
    <xf numFmtId="0" fontId="5" fillId="3" borderId="1" xfId="0" applyFont="1" applyFill="1" applyBorder="1" applyAlignment="1"/>
    <xf numFmtId="0" fontId="6" fillId="0" borderId="0" xfId="0" applyFont="1" applyAlignment="1"/>
    <xf numFmtId="0" fontId="5" fillId="3" borderId="1" xfId="0" applyFont="1" applyFill="1" applyBorder="1" applyAlignment="1"/>
    <xf numFmtId="0" fontId="7" fillId="0" borderId="0" xfId="0" applyFont="1" applyAlignment="1"/>
    <xf numFmtId="0" fontId="1" fillId="0" borderId="1" xfId="0" applyFont="1" applyBorder="1" applyAlignment="1"/>
    <xf numFmtId="0" fontId="5" fillId="0" borderId="1" xfId="0" applyFont="1" applyBorder="1" applyAlignment="1"/>
    <xf numFmtId="0" fontId="5" fillId="0" borderId="1" xfId="0" applyFont="1" applyBorder="1" applyAlignment="1"/>
    <xf numFmtId="0" fontId="11" fillId="0" borderId="1" xfId="0" applyFont="1" applyBorder="1" applyAlignment="1"/>
    <xf numFmtId="0" fontId="5" fillId="0" borderId="1" xfId="0" applyFont="1" applyBorder="1" applyAlignment="1"/>
    <xf numFmtId="0" fontId="12" fillId="0" borderId="1" xfId="0" applyFont="1" applyBorder="1" applyAlignment="1"/>
    <xf numFmtId="0" fontId="1" fillId="4" borderId="1" xfId="0" applyFont="1" applyFill="1" applyBorder="1" applyAlignment="1"/>
    <xf numFmtId="0" fontId="13" fillId="0" borderId="0" xfId="0" applyFont="1" applyAlignment="1"/>
    <xf numFmtId="0" fontId="14" fillId="0" borderId="1" xfId="0" applyFont="1" applyBorder="1" applyAlignment="1"/>
    <xf numFmtId="0" fontId="7" fillId="0" borderId="0" xfId="0" applyFont="1" applyAlignment="1"/>
    <xf numFmtId="0" fontId="1" fillId="4" borderId="1" xfId="0" applyFont="1" applyFill="1" applyBorder="1" applyAlignment="1"/>
    <xf numFmtId="0" fontId="15" fillId="4" borderId="1" xfId="0" applyFont="1" applyFill="1" applyBorder="1" applyAlignment="1"/>
    <xf numFmtId="0" fontId="16" fillId="0" borderId="1" xfId="0" applyFont="1" applyBorder="1" applyAlignment="1">
      <alignment horizontal="left"/>
    </xf>
    <xf numFmtId="0" fontId="17" fillId="0" borderId="1" xfId="0" applyFont="1" applyBorder="1" applyAlignment="1"/>
    <xf numFmtId="0" fontId="3" fillId="0" borderId="0" xfId="0" applyFont="1" applyAlignment="1">
      <alignment horizontal="left" vertical="top"/>
    </xf>
    <xf numFmtId="0" fontId="5" fillId="0" borderId="0" xfId="0" applyFont="1"/>
    <xf numFmtId="0" fontId="5" fillId="2" borderId="1" xfId="0" applyFont="1" applyFill="1" applyBorder="1" applyAlignment="1"/>
    <xf numFmtId="0" fontId="5" fillId="2" borderId="1" xfId="0" applyFont="1" applyFill="1" applyBorder="1" applyAlignment="1"/>
    <xf numFmtId="0" fontId="0" fillId="0" borderId="1" xfId="0" applyFont="1" applyBorder="1" applyAlignment="1"/>
    <xf numFmtId="0" fontId="24" fillId="0" borderId="1" xfId="0" applyFont="1" applyBorder="1" applyAlignment="1">
      <alignment horizontal="left"/>
    </xf>
    <xf numFmtId="0" fontId="5" fillId="4" borderId="1" xfId="0" applyFont="1" applyFill="1" applyBorder="1" applyAlignment="1"/>
    <xf numFmtId="0" fontId="5" fillId="4" borderId="1" xfId="0" applyFont="1" applyFill="1" applyBorder="1" applyAlignment="1"/>
    <xf numFmtId="0" fontId="25" fillId="4" borderId="1" xfId="0" applyFont="1" applyFill="1" applyBorder="1" applyAlignment="1">
      <alignment horizontal="left"/>
    </xf>
    <xf numFmtId="0" fontId="0" fillId="0" borderId="1" xfId="0" applyFont="1" applyBorder="1" applyAlignment="1"/>
    <xf numFmtId="0" fontId="0" fillId="0" borderId="0" xfId="0" applyFont="1" applyAlignment="1"/>
    <xf numFmtId="0" fontId="5" fillId="0" borderId="0" xfId="0" applyFont="1" applyAlignment="1">
      <alignment horizontal="left"/>
    </xf>
    <xf numFmtId="0" fontId="8" fillId="0" borderId="1" xfId="0" applyFont="1" applyBorder="1" applyAlignment="1"/>
    <xf numFmtId="0" fontId="26" fillId="0" borderId="1" xfId="0" applyFont="1" applyBorder="1" applyAlignment="1"/>
    <xf numFmtId="0" fontId="27" fillId="0" borderId="1" xfId="0" applyFont="1" applyBorder="1" applyAlignment="1"/>
    <xf numFmtId="0" fontId="28" fillId="2" borderId="1" xfId="0" applyFont="1" applyFill="1" applyBorder="1" applyAlignment="1"/>
    <xf numFmtId="0" fontId="5" fillId="0" borderId="1" xfId="0" applyFont="1" applyBorder="1" applyAlignment="1">
      <alignment wrapText="1"/>
    </xf>
    <xf numFmtId="0" fontId="8" fillId="0" borderId="1" xfId="0" applyFont="1" applyBorder="1"/>
    <xf numFmtId="0" fontId="29" fillId="0" borderId="0" xfId="0" applyFont="1" applyAlignment="1"/>
    <xf numFmtId="0" fontId="5" fillId="0" borderId="1" xfId="0" applyFont="1" applyBorder="1" applyAlignment="1">
      <alignment wrapText="1"/>
    </xf>
    <xf numFmtId="0" fontId="1" fillId="0" borderId="2" xfId="0" applyFont="1" applyBorder="1" applyAlignment="1"/>
    <xf numFmtId="0" fontId="27" fillId="0" borderId="2" xfId="0" applyFont="1" applyBorder="1" applyAlignment="1"/>
    <xf numFmtId="0" fontId="1" fillId="0" borderId="3" xfId="0" applyFont="1" applyFill="1" applyBorder="1" applyAlignment="1"/>
    <xf numFmtId="0" fontId="0" fillId="0" borderId="3" xfId="0" applyFont="1" applyBorder="1" applyAlignment="1"/>
    <xf numFmtId="0" fontId="32" fillId="4" borderId="1" xfId="0" applyFont="1" applyFill="1" applyBorder="1" applyAlignment="1"/>
    <xf numFmtId="0" fontId="32" fillId="0" borderId="1" xfId="0" applyFont="1" applyBorder="1" applyAlignment="1"/>
    <xf numFmtId="0" fontId="11" fillId="0" borderId="1" xfId="0" applyFont="1" applyBorder="1" applyAlignment="1">
      <alignment horizontal="left"/>
    </xf>
    <xf numFmtId="0" fontId="30" fillId="0" borderId="3" xfId="1" applyBorder="1" applyAlignment="1"/>
    <xf numFmtId="0" fontId="1" fillId="0" borderId="1" xfId="0" applyFont="1" applyFill="1" applyBorder="1" applyAlignment="1"/>
    <xf numFmtId="0" fontId="6" fillId="0" borderId="0" xfId="0" applyFont="1" applyFill="1" applyAlignment="1"/>
    <xf numFmtId="0" fontId="0" fillId="0" borderId="0" xfId="0" applyFont="1" applyFill="1" applyAlignment="1"/>
    <xf numFmtId="0" fontId="9" fillId="0" borderId="1" xfId="0" applyFont="1" applyFill="1" applyBorder="1" applyAlignment="1"/>
    <xf numFmtId="0" fontId="6" fillId="0" borderId="1" xfId="0" applyFont="1" applyFill="1" applyBorder="1" applyAlignment="1"/>
    <xf numFmtId="0" fontId="10" fillId="0" borderId="1" xfId="0" applyFont="1" applyFill="1" applyBorder="1" applyAlignment="1"/>
    <xf numFmtId="0" fontId="18" fillId="0" borderId="1" xfId="0" applyFont="1" applyFill="1" applyBorder="1" applyAlignment="1">
      <alignment horizontal="left"/>
    </xf>
    <xf numFmtId="0" fontId="19" fillId="0" borderId="1" xfId="0" applyFont="1" applyFill="1" applyBorder="1" applyAlignment="1"/>
    <xf numFmtId="0" fontId="14" fillId="0" borderId="1" xfId="0" applyFont="1" applyFill="1" applyBorder="1" applyAlignment="1"/>
    <xf numFmtId="0" fontId="20" fillId="0" borderId="1" xfId="0" applyFont="1" applyFill="1" applyBorder="1" applyAlignment="1"/>
    <xf numFmtId="0" fontId="21" fillId="0" borderId="1" xfId="0" applyFont="1" applyFill="1" applyBorder="1" applyAlignment="1"/>
    <xf numFmtId="0" fontId="1" fillId="0" borderId="0" xfId="0" applyFont="1" applyFill="1" applyAlignment="1"/>
    <xf numFmtId="0" fontId="8" fillId="0" borderId="0" xfId="0" applyFont="1" applyFill="1"/>
    <xf numFmtId="0" fontId="22" fillId="0" borderId="0" xfId="0" applyFont="1" applyFill="1" applyAlignment="1"/>
    <xf numFmtId="0" fontId="22" fillId="0" borderId="0" xfId="0" applyFont="1" applyFill="1"/>
    <xf numFmtId="0" fontId="4" fillId="0" borderId="0" xfId="0" applyFont="1" applyFill="1" applyAlignment="1"/>
    <xf numFmtId="0" fontId="30" fillId="0" borderId="1" xfId="1" applyFill="1" applyBorder="1" applyAlignment="1"/>
    <xf numFmtId="0" fontId="2" fillId="0" borderId="1" xfId="0" applyFont="1" applyFill="1" applyBorder="1" applyAlignment="1"/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33" fillId="0" borderId="5" xfId="0" applyFont="1" applyBorder="1" applyAlignment="1"/>
    <xf numFmtId="0" fontId="33" fillId="0" borderId="3" xfId="0" applyFont="1" applyBorder="1" applyAlignment="1"/>
    <xf numFmtId="0" fontId="33" fillId="0" borderId="4" xfId="0" applyFont="1" applyBorder="1" applyAlignment="1"/>
    <xf numFmtId="0" fontId="35" fillId="0" borderId="9" xfId="0" applyFont="1" applyBorder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5" fillId="0" borderId="3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0" fontId="31" fillId="0" borderId="9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36" fillId="0" borderId="3" xfId="0" applyFont="1" applyBorder="1" applyAlignment="1">
      <alignment vertical="center" wrapText="1"/>
    </xf>
    <xf numFmtId="0" fontId="36" fillId="0" borderId="3" xfId="0" applyFont="1" applyBorder="1" applyAlignment="1">
      <alignment horizontal="center" vertical="center" wrapText="1"/>
    </xf>
    <xf numFmtId="0" fontId="37" fillId="0" borderId="10" xfId="1" applyFont="1" applyBorder="1" applyAlignment="1">
      <alignment vertical="center" wrapText="1"/>
    </xf>
    <xf numFmtId="0" fontId="36" fillId="0" borderId="9" xfId="0" applyFont="1" applyBorder="1" applyAlignment="1">
      <alignment vertical="center" wrapText="1"/>
    </xf>
    <xf numFmtId="0" fontId="33" fillId="0" borderId="11" xfId="0" applyFont="1" applyBorder="1" applyAlignment="1"/>
    <xf numFmtId="0" fontId="33" fillId="0" borderId="12" xfId="0" applyFont="1" applyBorder="1" applyAlignment="1"/>
    <xf numFmtId="0" fontId="33" fillId="0" borderId="13" xfId="0" applyFont="1" applyBorder="1" applyAlignment="1"/>
    <xf numFmtId="0" fontId="23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34" fillId="5" borderId="6" xfId="0" applyFont="1" applyFill="1" applyBorder="1" applyAlignment="1">
      <alignment vertical="center" wrapText="1"/>
    </xf>
    <xf numFmtId="0" fontId="34" fillId="5" borderId="7" xfId="0" applyFont="1" applyFill="1" applyBorder="1" applyAlignment="1">
      <alignment vertical="center" wrapText="1"/>
    </xf>
    <xf numFmtId="0" fontId="34" fillId="5" borderId="8" xfId="0" applyFont="1" applyFill="1" applyBorder="1" applyAlignment="1">
      <alignment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ardolive.ch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berlinale.de/" TargetMode="External"/><Relationship Id="rId7" Type="http://schemas.openxmlformats.org/officeDocument/2006/relationships/hyperlink" Target="http://www.annecy.org/" TargetMode="External"/><Relationship Id="rId12" Type="http://schemas.openxmlformats.org/officeDocument/2006/relationships/hyperlink" Target="https://www.idfa.nl/" TargetMode="External"/><Relationship Id="rId2" Type="http://schemas.openxmlformats.org/officeDocument/2006/relationships/hyperlink" Target="https://iffr.com/" TargetMode="External"/><Relationship Id="rId1" Type="http://schemas.openxmlformats.org/officeDocument/2006/relationships/hyperlink" Target="http://www.sundance.org/festival/" TargetMode="External"/><Relationship Id="rId6" Type="http://schemas.openxmlformats.org/officeDocument/2006/relationships/hyperlink" Target="http://www.festival-cannes.com/" TargetMode="External"/><Relationship Id="rId11" Type="http://schemas.openxmlformats.org/officeDocument/2006/relationships/hyperlink" Target="http://www.tiff.net/" TargetMode="External"/><Relationship Id="rId5" Type="http://schemas.openxmlformats.org/officeDocument/2006/relationships/hyperlink" Target="https://www.hotdocs.ca/" TargetMode="External"/><Relationship Id="rId10" Type="http://schemas.openxmlformats.org/officeDocument/2006/relationships/hyperlink" Target="http://www.labiennale.org/en/cinema/" TargetMode="External"/><Relationship Id="rId4" Type="http://schemas.openxmlformats.org/officeDocument/2006/relationships/hyperlink" Target="http://www.ficg.mx/" TargetMode="External"/><Relationship Id="rId9" Type="http://schemas.openxmlformats.org/officeDocument/2006/relationships/hyperlink" Target="http://www.sansebastianfestival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iff.com/" TargetMode="External"/><Relationship Id="rId13" Type="http://schemas.openxmlformats.org/officeDocument/2006/relationships/hyperlink" Target="http://www.annecy.org/" TargetMode="External"/><Relationship Id="rId18" Type="http://schemas.openxmlformats.org/officeDocument/2006/relationships/hyperlink" Target="https://marfici.org/" TargetMode="External"/><Relationship Id="rId26" Type="http://schemas.openxmlformats.org/officeDocument/2006/relationships/hyperlink" Target="http://www.torinofilmfest.org/" TargetMode="External"/><Relationship Id="rId3" Type="http://schemas.openxmlformats.org/officeDocument/2006/relationships/hyperlink" Target="http://www.festival-cannes.com/" TargetMode="External"/><Relationship Id="rId21" Type="http://schemas.openxmlformats.org/officeDocument/2006/relationships/hyperlink" Target="http://www.kurzfilmtage.de/" TargetMode="External"/><Relationship Id="rId34" Type="http://schemas.openxmlformats.org/officeDocument/2006/relationships/hyperlink" Target="http://kidscreen.com/" TargetMode="External"/><Relationship Id="rId7" Type="http://schemas.openxmlformats.org/officeDocument/2006/relationships/hyperlink" Target="https://www.ciff.org.eg/" TargetMode="External"/><Relationship Id="rId12" Type="http://schemas.openxmlformats.org/officeDocument/2006/relationships/hyperlink" Target="https://www.visionsdureel.ch/en" TargetMode="External"/><Relationship Id="rId17" Type="http://schemas.openxmlformats.org/officeDocument/2006/relationships/hyperlink" Target="http://www.pardolive.ch/" TargetMode="External"/><Relationship Id="rId25" Type="http://schemas.openxmlformats.org/officeDocument/2006/relationships/hyperlink" Target="https://fantasiafestival.com/en/" TargetMode="External"/><Relationship Id="rId33" Type="http://schemas.openxmlformats.org/officeDocument/2006/relationships/hyperlink" Target="https://www.hotdocs.ca/" TargetMode="External"/><Relationship Id="rId2" Type="http://schemas.openxmlformats.org/officeDocument/2006/relationships/hyperlink" Target="http://www.sansebastianfestival.com/" TargetMode="External"/><Relationship Id="rId16" Type="http://schemas.openxmlformats.org/officeDocument/2006/relationships/hyperlink" Target="http://moscowfilmfestival.ru/" TargetMode="External"/><Relationship Id="rId20" Type="http://schemas.openxmlformats.org/officeDocument/2006/relationships/hyperlink" Target="https://iffigoa.org/" TargetMode="External"/><Relationship Id="rId29" Type="http://schemas.openxmlformats.org/officeDocument/2006/relationships/hyperlink" Target="https://ficunam.unam.mx/" TargetMode="External"/><Relationship Id="rId1" Type="http://schemas.openxmlformats.org/officeDocument/2006/relationships/hyperlink" Target="https://www.berlinale.de/" TargetMode="External"/><Relationship Id="rId6" Type="http://schemas.openxmlformats.org/officeDocument/2006/relationships/hyperlink" Target="http://www.tiff.net/" TargetMode="External"/><Relationship Id="rId11" Type="http://schemas.openxmlformats.org/officeDocument/2006/relationships/hyperlink" Target="https://2019.poff.ee/eng" TargetMode="External"/><Relationship Id="rId24" Type="http://schemas.openxmlformats.org/officeDocument/2006/relationships/hyperlink" Target="http://www.cinelatino.fr/" TargetMode="External"/><Relationship Id="rId32" Type="http://schemas.openxmlformats.org/officeDocument/2006/relationships/hyperlink" Target="http://www.cartoon-media.eu/" TargetMode="External"/><Relationship Id="rId5" Type="http://schemas.openxmlformats.org/officeDocument/2006/relationships/hyperlink" Target="http://www.labiennale.org/en/cinema/" TargetMode="External"/><Relationship Id="rId15" Type="http://schemas.openxmlformats.org/officeDocument/2006/relationships/hyperlink" Target="https://www.kviff.com/en" TargetMode="External"/><Relationship Id="rId23" Type="http://schemas.openxmlformats.org/officeDocument/2006/relationships/hyperlink" Target="http://www.clermont-filmfest.com/" TargetMode="External"/><Relationship Id="rId28" Type="http://schemas.openxmlformats.org/officeDocument/2006/relationships/hyperlink" Target="http://www.fantaspoa.com/2018/" TargetMode="External"/><Relationship Id="rId10" Type="http://schemas.openxmlformats.org/officeDocument/2006/relationships/hyperlink" Target="https://2018.tiff-jp.net/en/" TargetMode="External"/><Relationship Id="rId19" Type="http://schemas.openxmlformats.org/officeDocument/2006/relationships/hyperlink" Target="http://www.ffm-montreal.org/en/home.html" TargetMode="External"/><Relationship Id="rId31" Type="http://schemas.openxmlformats.org/officeDocument/2006/relationships/hyperlink" Target="https://pixelatl.com/" TargetMode="External"/><Relationship Id="rId4" Type="http://schemas.openxmlformats.org/officeDocument/2006/relationships/hyperlink" Target="https://www.idfa.nl/" TargetMode="External"/><Relationship Id="rId9" Type="http://schemas.openxmlformats.org/officeDocument/2006/relationships/hyperlink" Target="http://www.biff.kr/eng/" TargetMode="External"/><Relationship Id="rId14" Type="http://schemas.openxmlformats.org/officeDocument/2006/relationships/hyperlink" Target="https://iffr.com/" TargetMode="External"/><Relationship Id="rId22" Type="http://schemas.openxmlformats.org/officeDocument/2006/relationships/hyperlink" Target="https://premiosquirino.org/" TargetMode="External"/><Relationship Id="rId27" Type="http://schemas.openxmlformats.org/officeDocument/2006/relationships/hyperlink" Target="http://www.frightfest.co.uk/" TargetMode="External"/><Relationship Id="rId30" Type="http://schemas.openxmlformats.org/officeDocument/2006/relationships/hyperlink" Target="http://www.ficg.mx/" TargetMode="External"/><Relationship Id="rId35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esaalp.com/" TargetMode="External"/><Relationship Id="rId13" Type="http://schemas.openxmlformats.org/officeDocument/2006/relationships/hyperlink" Target="http://monterreyfilmfestival.com/" TargetMode="External"/><Relationship Id="rId18" Type="http://schemas.openxmlformats.org/officeDocument/2006/relationships/hyperlink" Target="https://www.mafici.com.ar/" TargetMode="External"/><Relationship Id="rId26" Type="http://schemas.openxmlformats.org/officeDocument/2006/relationships/hyperlink" Target="http://www.festicineguayaquil.org/" TargetMode="External"/><Relationship Id="rId3" Type="http://schemas.openxmlformats.org/officeDocument/2006/relationships/hyperlink" Target="http://www.cineceara.com/" TargetMode="External"/><Relationship Id="rId21" Type="http://schemas.openxmlformats.org/officeDocument/2006/relationships/hyperlink" Target="http://www.festivalcinemaetranscendencia.com/festival.php" TargetMode="External"/><Relationship Id="rId7" Type="http://schemas.openxmlformats.org/officeDocument/2006/relationships/hyperlink" Target="http://www.giff.mx/" TargetMode="External"/><Relationship Id="rId12" Type="http://schemas.openxmlformats.org/officeDocument/2006/relationships/hyperlink" Target="https://www.ambulante.org/" TargetMode="External"/><Relationship Id="rId17" Type="http://schemas.openxmlformats.org/officeDocument/2006/relationships/hyperlink" Target="http://www.fidba.com.ar/2019/" TargetMode="External"/><Relationship Id="rId25" Type="http://schemas.openxmlformats.org/officeDocument/2006/relationships/hyperlink" Target="http://www.biff.co/" TargetMode="External"/><Relationship Id="rId2" Type="http://schemas.openxmlformats.org/officeDocument/2006/relationships/hyperlink" Target="http://42.mostra.org/br/home/" TargetMode="External"/><Relationship Id="rId16" Type="http://schemas.openxmlformats.org/officeDocument/2006/relationships/hyperlink" Target="http://www.docsmx.org/" TargetMode="External"/><Relationship Id="rId20" Type="http://schemas.openxmlformats.org/officeDocument/2006/relationships/hyperlink" Target="http://www.cineramabc.com/" TargetMode="External"/><Relationship Id="rId29" Type="http://schemas.openxmlformats.org/officeDocument/2006/relationships/hyperlink" Target="http://iffpanama.org/" TargetMode="External"/><Relationship Id="rId1" Type="http://schemas.openxmlformats.org/officeDocument/2006/relationships/hyperlink" Target="http://www.famdetodos.com.br/" TargetMode="External"/><Relationship Id="rId6" Type="http://schemas.openxmlformats.org/officeDocument/2006/relationships/hyperlink" Target="http://festivalicaro.com/" TargetMode="External"/><Relationship Id="rId11" Type="http://schemas.openxmlformats.org/officeDocument/2006/relationships/hyperlink" Target="http://festivaledoc.org/" TargetMode="External"/><Relationship Id="rId24" Type="http://schemas.openxmlformats.org/officeDocument/2006/relationships/hyperlink" Target="http://web.ficbaq.com/" TargetMode="External"/><Relationship Id="rId5" Type="http://schemas.openxmlformats.org/officeDocument/2006/relationships/hyperlink" Target="http://www.festivaldecineglobal.org/" TargetMode="External"/><Relationship Id="rId15" Type="http://schemas.openxmlformats.org/officeDocument/2006/relationships/hyperlink" Target="https://www.oaxacafilmfest.com/" TargetMode="External"/><Relationship Id="rId23" Type="http://schemas.openxmlformats.org/officeDocument/2006/relationships/hyperlink" Target="http://www.antofacine.cl/" TargetMode="External"/><Relationship Id="rId28" Type="http://schemas.openxmlformats.org/officeDocument/2006/relationships/hyperlink" Target="https://www.ficautor.com/" TargetMode="External"/><Relationship Id="rId10" Type="http://schemas.openxmlformats.org/officeDocument/2006/relationships/hyperlink" Target="https://www.festivaldecinecali.gov.co/" TargetMode="External"/><Relationship Id="rId19" Type="http://schemas.openxmlformats.org/officeDocument/2006/relationships/hyperlink" Target="https://www.docsp.com/en/" TargetMode="External"/><Relationship Id="rId31" Type="http://schemas.openxmlformats.org/officeDocument/2006/relationships/printerSettings" Target="../printerSettings/printerSettings3.bin"/><Relationship Id="rId4" Type="http://schemas.openxmlformats.org/officeDocument/2006/relationships/hyperlink" Target="http://www.fidocs.cl/" TargetMode="External"/><Relationship Id="rId9" Type="http://schemas.openxmlformats.org/officeDocument/2006/relationships/hyperlink" Target="http://cinemigrante.org/" TargetMode="External"/><Relationship Id="rId14" Type="http://schemas.openxmlformats.org/officeDocument/2006/relationships/hyperlink" Target="https://www.morbidofest.com/" TargetMode="External"/><Relationship Id="rId22" Type="http://schemas.openxmlformats.org/officeDocument/2006/relationships/hyperlink" Target="http://biobiocine.com/" TargetMode="External"/><Relationship Id="rId27" Type="http://schemas.openxmlformats.org/officeDocument/2006/relationships/hyperlink" Target="http://www.cabosfilmfestival.com/" TargetMode="External"/><Relationship Id="rId30" Type="http://schemas.openxmlformats.org/officeDocument/2006/relationships/hyperlink" Target="https://festivaltranscinema.com/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festival-entrevues.com/en" TargetMode="External"/><Relationship Id="rId18" Type="http://schemas.openxmlformats.org/officeDocument/2006/relationships/hyperlink" Target="http://www.krakowfilmfestival.pl/en/" TargetMode="External"/><Relationship Id="rId26" Type="http://schemas.openxmlformats.org/officeDocument/2006/relationships/hyperlink" Target="https://www.fiff.ch/en/" TargetMode="External"/><Relationship Id="rId39" Type="http://schemas.openxmlformats.org/officeDocument/2006/relationships/hyperlink" Target="http://indielisboa.com/" TargetMode="External"/><Relationship Id="rId3" Type="http://schemas.openxmlformats.org/officeDocument/2006/relationships/hyperlink" Target="http://www.motovunfilmfestival.com/" TargetMode="External"/><Relationship Id="rId21" Type="http://schemas.openxmlformats.org/officeDocument/2006/relationships/hyperlink" Target="https://www.raindance.org/" TargetMode="External"/><Relationship Id="rId34" Type="http://schemas.openxmlformats.org/officeDocument/2006/relationships/hyperlink" Target="http://cphdox.dk/" TargetMode="External"/><Relationship Id="rId42" Type="http://schemas.openxmlformats.org/officeDocument/2006/relationships/hyperlink" Target="https://www.filmfestivalguild.com/the-international-film-festival-of-wales" TargetMode="External"/><Relationship Id="rId47" Type="http://schemas.openxmlformats.org/officeDocument/2006/relationships/hyperlink" Target="https://www.ojoloco-grenoble.com/" TargetMode="External"/><Relationship Id="rId50" Type="http://schemas.openxmlformats.org/officeDocument/2006/relationships/hyperlink" Target="http://www.ukfilmfestival.com/" TargetMode="External"/><Relationship Id="rId7" Type="http://schemas.openxmlformats.org/officeDocument/2006/relationships/hyperlink" Target="http://www.cinemajove.com/" TargetMode="External"/><Relationship Id="rId12" Type="http://schemas.openxmlformats.org/officeDocument/2006/relationships/hyperlink" Target="https://www.sunnysideofthedoc.com/" TargetMode="External"/><Relationship Id="rId17" Type="http://schemas.openxmlformats.org/officeDocument/2006/relationships/hyperlink" Target="http://www.filmfrasor.no/en" TargetMode="External"/><Relationship Id="rId25" Type="http://schemas.openxmlformats.org/officeDocument/2006/relationships/hyperlink" Target="http://www.stockholmfilmfestival.se/en" TargetMode="External"/><Relationship Id="rId33" Type="http://schemas.openxmlformats.org/officeDocument/2006/relationships/hyperlink" Target="http://zff.hr/" TargetMode="External"/><Relationship Id="rId38" Type="http://schemas.openxmlformats.org/officeDocument/2006/relationships/hyperlink" Target="http://www.salentofilmfestival.com/" TargetMode="External"/><Relationship Id="rId46" Type="http://schemas.openxmlformats.org/officeDocument/2006/relationships/hyperlink" Target="https://www.margenes.org/" TargetMode="External"/><Relationship Id="rId2" Type="http://schemas.openxmlformats.org/officeDocument/2006/relationships/hyperlink" Target="http://www.animafest.hr/" TargetMode="External"/><Relationship Id="rId16" Type="http://schemas.openxmlformats.org/officeDocument/2006/relationships/hyperlink" Target="https://www.cinelatinotrieste.org/" TargetMode="External"/><Relationship Id="rId20" Type="http://schemas.openxmlformats.org/officeDocument/2006/relationships/hyperlink" Target="https://www.edfilmfest.org.uk/" TargetMode="External"/><Relationship Id="rId29" Type="http://schemas.openxmlformats.org/officeDocument/2006/relationships/hyperlink" Target="http://www.tiranafilmfest.com/" TargetMode="External"/><Relationship Id="rId41" Type="http://schemas.openxmlformats.org/officeDocument/2006/relationships/hyperlink" Target="https://glasgowfilm.org/glasgow-film-festival" TargetMode="External"/><Relationship Id="rId1" Type="http://schemas.openxmlformats.org/officeDocument/2006/relationships/hyperlink" Target="https://www.filmfest-muenchen.de/en/" TargetMode="External"/><Relationship Id="rId6" Type="http://schemas.openxmlformats.org/officeDocument/2006/relationships/hyperlink" Target="http://www.mostradelleida.com/" TargetMode="External"/><Relationship Id="rId11" Type="http://schemas.openxmlformats.org/officeDocument/2006/relationships/hyperlink" Target="http://filmsdefemmes.com/" TargetMode="External"/><Relationship Id="rId24" Type="http://schemas.openxmlformats.org/officeDocument/2006/relationships/hyperlink" Target="https://goteborgfilmfestival.se/en/" TargetMode="External"/><Relationship Id="rId32" Type="http://schemas.openxmlformats.org/officeDocument/2006/relationships/hyperlink" Target="https://www.vukovarfilmfestival.com/" TargetMode="External"/><Relationship Id="rId37" Type="http://schemas.openxmlformats.org/officeDocument/2006/relationships/hyperlink" Target="https://www.diff.ie/" TargetMode="External"/><Relationship Id="rId40" Type="http://schemas.openxmlformats.org/officeDocument/2006/relationships/hyperlink" Target="https://www.doclisboa.org/" TargetMode="External"/><Relationship Id="rId45" Type="http://schemas.openxmlformats.org/officeDocument/2006/relationships/hyperlink" Target="http://www.berlinfest.com/" TargetMode="External"/><Relationship Id="rId5" Type="http://schemas.openxmlformats.org/officeDocument/2006/relationships/hyperlink" Target="http://www.splitfilmfestival.hr/" TargetMode="External"/><Relationship Id="rId15" Type="http://schemas.openxmlformats.org/officeDocument/2006/relationships/hyperlink" Target="https://trentofestival.it/" TargetMode="External"/><Relationship Id="rId23" Type="http://schemas.openxmlformats.org/officeDocument/2006/relationships/hyperlink" Target="http://www.moscowfilmfestival.ru/" TargetMode="External"/><Relationship Id="rId28" Type="http://schemas.openxmlformats.org/officeDocument/2006/relationships/hyperlink" Target="http://www.filmaramlat.ch/" TargetMode="External"/><Relationship Id="rId36" Type="http://schemas.openxmlformats.org/officeDocument/2006/relationships/hyperlink" Target="http://www.lpafilmfestival.com/?lang=en" TargetMode="External"/><Relationship Id="rId49" Type="http://schemas.openxmlformats.org/officeDocument/2006/relationships/hyperlink" Target="https://www.oslofilmfestival.org/" TargetMode="External"/><Relationship Id="rId10" Type="http://schemas.openxmlformats.org/officeDocument/2006/relationships/hyperlink" Target="https://poff.ee/eng" TargetMode="External"/><Relationship Id="rId19" Type="http://schemas.openxmlformats.org/officeDocument/2006/relationships/hyperlink" Target="https://sheffdocfest.com/" TargetMode="External"/><Relationship Id="rId31" Type="http://schemas.openxmlformats.org/officeDocument/2006/relationships/hyperlink" Target="http://zagrebdox.net/" TargetMode="External"/><Relationship Id="rId44" Type="http://schemas.openxmlformats.org/officeDocument/2006/relationships/hyperlink" Target="http://blackmovie.ch/2019/" TargetMode="External"/><Relationship Id="rId52" Type="http://schemas.openxmlformats.org/officeDocument/2006/relationships/printerSettings" Target="../printerSettings/printerSettings4.bin"/><Relationship Id="rId4" Type="http://schemas.openxmlformats.org/officeDocument/2006/relationships/hyperlink" Target="http://www.pulafilmfestival.hr/" TargetMode="External"/><Relationship Id="rId9" Type="http://schemas.openxmlformats.org/officeDocument/2006/relationships/hyperlink" Target="http://festivalcinezaragoza.com/" TargetMode="External"/><Relationship Id="rId14" Type="http://schemas.openxmlformats.org/officeDocument/2006/relationships/hyperlink" Target="https://www.festivalcinemaafricano.org/en/" TargetMode="External"/><Relationship Id="rId22" Type="http://schemas.openxmlformats.org/officeDocument/2006/relationships/hyperlink" Target="http://www.ji-hlava.com/" TargetMode="External"/><Relationship Id="rId27" Type="http://schemas.openxmlformats.org/officeDocument/2006/relationships/hyperlink" Target="https://zff.com/de/home/" TargetMode="External"/><Relationship Id="rId30" Type="http://schemas.openxmlformats.org/officeDocument/2006/relationships/hyperlink" Target="https://www.frauenfilmfestival.eu/" TargetMode="External"/><Relationship Id="rId35" Type="http://schemas.openxmlformats.org/officeDocument/2006/relationships/hyperlink" Target="http://cphpix.dk/" TargetMode="External"/><Relationship Id="rId43" Type="http://schemas.openxmlformats.org/officeDocument/2006/relationships/hyperlink" Target="http://tiff.ro/en" TargetMode="External"/><Relationship Id="rId48" Type="http://schemas.openxmlformats.org/officeDocument/2006/relationships/hyperlink" Target="http://www.filmfestival.paris/en/" TargetMode="External"/><Relationship Id="rId8" Type="http://schemas.openxmlformats.org/officeDocument/2006/relationships/hyperlink" Target="http://www.huesca-filmfestival.com/" TargetMode="External"/><Relationship Id="rId51" Type="http://schemas.openxmlformats.org/officeDocument/2006/relationships/hyperlink" Target="http://panoramica.se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afilmfest.org/" TargetMode="External"/><Relationship Id="rId13" Type="http://schemas.openxmlformats.org/officeDocument/2006/relationships/hyperlink" Target="https://www.atlantafilmfestival.com/" TargetMode="External"/><Relationship Id="rId18" Type="http://schemas.openxmlformats.org/officeDocument/2006/relationships/hyperlink" Target="http://nylatinofilmfestival.com/" TargetMode="External"/><Relationship Id="rId26" Type="http://schemas.openxmlformats.org/officeDocument/2006/relationships/hyperlink" Target="http://www.atlantahorrorfilmfest.com/" TargetMode="External"/><Relationship Id="rId3" Type="http://schemas.openxmlformats.org/officeDocument/2006/relationships/hyperlink" Target="http://www.slamdance.com/" TargetMode="External"/><Relationship Id="rId21" Type="http://schemas.openxmlformats.org/officeDocument/2006/relationships/hyperlink" Target="http://vlaff.org/" TargetMode="External"/><Relationship Id="rId34" Type="http://schemas.openxmlformats.org/officeDocument/2006/relationships/hyperlink" Target="http://www.lafilmandscriptfest.com/LAFSF.html" TargetMode="External"/><Relationship Id="rId7" Type="http://schemas.openxmlformats.org/officeDocument/2006/relationships/hyperlink" Target="https://www.sxsw.com/" TargetMode="External"/><Relationship Id="rId12" Type="http://schemas.openxmlformats.org/officeDocument/2006/relationships/hyperlink" Target="https://mspfilm.org/festivals/mspiff/" TargetMode="External"/><Relationship Id="rId17" Type="http://schemas.openxmlformats.org/officeDocument/2006/relationships/hyperlink" Target="https://www.afi.com/afidocs/" TargetMode="External"/><Relationship Id="rId25" Type="http://schemas.openxmlformats.org/officeDocument/2006/relationships/hyperlink" Target="http://www.phoenixfilmfestival.com/" TargetMode="External"/><Relationship Id="rId33" Type="http://schemas.openxmlformats.org/officeDocument/2006/relationships/hyperlink" Target="http://www.hollywoodblvdfilmfestival.com/" TargetMode="External"/><Relationship Id="rId2" Type="http://schemas.openxmlformats.org/officeDocument/2006/relationships/hyperlink" Target="https://viff.org/" TargetMode="External"/><Relationship Id="rId16" Type="http://schemas.openxmlformats.org/officeDocument/2006/relationships/hyperlink" Target="http://www.ifsfilm.com/" TargetMode="External"/><Relationship Id="rId20" Type="http://schemas.openxmlformats.org/officeDocument/2006/relationships/hyperlink" Target="https://www.filmlinc.org/nyff2018/" TargetMode="External"/><Relationship Id="rId29" Type="http://schemas.openxmlformats.org/officeDocument/2006/relationships/hyperlink" Target="http://www.redrockfilmfestival.com/" TargetMode="External"/><Relationship Id="rId1" Type="http://schemas.openxmlformats.org/officeDocument/2006/relationships/hyperlink" Target="https://www.doxafestival.ca/" TargetMode="External"/><Relationship Id="rId6" Type="http://schemas.openxmlformats.org/officeDocument/2006/relationships/hyperlink" Target="https://dciff-indie.org/" TargetMode="External"/><Relationship Id="rId11" Type="http://schemas.openxmlformats.org/officeDocument/2006/relationships/hyperlink" Target="https://www.fullframefest.org/" TargetMode="External"/><Relationship Id="rId24" Type="http://schemas.openxmlformats.org/officeDocument/2006/relationships/hyperlink" Target="http://manhattanff.com/" TargetMode="External"/><Relationship Id="rId32" Type="http://schemas.openxmlformats.org/officeDocument/2006/relationships/hyperlink" Target="https://www.ratedsrfilms.org/" TargetMode="External"/><Relationship Id="rId5" Type="http://schemas.openxmlformats.org/officeDocument/2006/relationships/hyperlink" Target="http://sbiff.org/" TargetMode="External"/><Relationship Id="rId15" Type="http://schemas.openxmlformats.org/officeDocument/2006/relationships/hyperlink" Target="https://www.siff.net/" TargetMode="External"/><Relationship Id="rId23" Type="http://schemas.openxmlformats.org/officeDocument/2006/relationships/hyperlink" Target="https://www.bigapplefilmfestival.com/" TargetMode="External"/><Relationship Id="rId28" Type="http://schemas.openxmlformats.org/officeDocument/2006/relationships/hyperlink" Target="https://www.telluridehorrorshow.com/" TargetMode="External"/><Relationship Id="rId36" Type="http://schemas.openxmlformats.org/officeDocument/2006/relationships/printerSettings" Target="../printerSettings/printerSettings5.bin"/><Relationship Id="rId10" Type="http://schemas.openxmlformats.org/officeDocument/2006/relationships/hyperlink" Target="https://www.sarasotafilmfestival.com/" TargetMode="External"/><Relationship Id="rId19" Type="http://schemas.openxmlformats.org/officeDocument/2006/relationships/hyperlink" Target="http://www.bostonfilmfestival.org/" TargetMode="External"/><Relationship Id="rId31" Type="http://schemas.openxmlformats.org/officeDocument/2006/relationships/hyperlink" Target="http://www.cityflix.net/" TargetMode="External"/><Relationship Id="rId4" Type="http://schemas.openxmlformats.org/officeDocument/2006/relationships/hyperlink" Target="https://www.psfilmfest.org/" TargetMode="External"/><Relationship Id="rId9" Type="http://schemas.openxmlformats.org/officeDocument/2006/relationships/hyperlink" Target="https://newportbeachfilmfest.com/" TargetMode="External"/><Relationship Id="rId14" Type="http://schemas.openxmlformats.org/officeDocument/2006/relationships/hyperlink" Target="https://www.sffilm.org/" TargetMode="External"/><Relationship Id="rId22" Type="http://schemas.openxmlformats.org/officeDocument/2006/relationships/hyperlink" Target="https://truefalse.org/" TargetMode="External"/><Relationship Id="rId27" Type="http://schemas.openxmlformats.org/officeDocument/2006/relationships/hyperlink" Target="http://fantasticfest.com/" TargetMode="External"/><Relationship Id="rId30" Type="http://schemas.openxmlformats.org/officeDocument/2006/relationships/hyperlink" Target="https://cinemaduparc.com/en/fclm" TargetMode="External"/><Relationship Id="rId35" Type="http://schemas.openxmlformats.org/officeDocument/2006/relationships/hyperlink" Target="http://iffmnewyork.com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idff.jp/" TargetMode="External"/><Relationship Id="rId13" Type="http://schemas.openxmlformats.org/officeDocument/2006/relationships/hyperlink" Target="http://sff.org.au/" TargetMode="External"/><Relationship Id="rId18" Type="http://schemas.openxmlformats.org/officeDocument/2006/relationships/hyperlink" Target="http://www.sydneylatinofilmfestival.org/" TargetMode="External"/><Relationship Id="rId3" Type="http://schemas.openxmlformats.org/officeDocument/2006/relationships/hyperlink" Target="https://www.bifan.kr/eng/" TargetMode="External"/><Relationship Id="rId21" Type="http://schemas.openxmlformats.org/officeDocument/2006/relationships/hyperlink" Target="https://cinelatinofilmfestival.com.au/" TargetMode="External"/><Relationship Id="rId7" Type="http://schemas.openxmlformats.org/officeDocument/2006/relationships/hyperlink" Target="http://iffk.in/" TargetMode="External"/><Relationship Id="rId12" Type="http://schemas.openxmlformats.org/officeDocument/2006/relationships/hyperlink" Target="https://film.iksv.org/en" TargetMode="External"/><Relationship Id="rId17" Type="http://schemas.openxmlformats.org/officeDocument/2006/relationships/hyperlink" Target="http://www.hiroanim.org/" TargetMode="External"/><Relationship Id="rId2" Type="http://schemas.openxmlformats.org/officeDocument/2006/relationships/hyperlink" Target="http://www.hkiff.org.hk/" TargetMode="External"/><Relationship Id="rId16" Type="http://schemas.openxmlformats.org/officeDocument/2006/relationships/hyperlink" Target="http://lbff.jp/" TargetMode="External"/><Relationship Id="rId20" Type="http://schemas.openxmlformats.org/officeDocument/2006/relationships/hyperlink" Target="https://almatyfilmfest.com/" TargetMode="External"/><Relationship Id="rId1" Type="http://schemas.openxmlformats.org/officeDocument/2006/relationships/hyperlink" Target="http://www.durbanfilmfest.co.za/" TargetMode="External"/><Relationship Id="rId6" Type="http://schemas.openxmlformats.org/officeDocument/2006/relationships/hyperlink" Target="http://www.kff.in/" TargetMode="External"/><Relationship Id="rId11" Type="http://schemas.openxmlformats.org/officeDocument/2006/relationships/hyperlink" Target="http://www.antalyaff.com/en/" TargetMode="External"/><Relationship Id="rId5" Type="http://schemas.openxmlformats.org/officeDocument/2006/relationships/hyperlink" Target="https://www.mumbaifilmfestival.com/" TargetMode="External"/><Relationship Id="rId15" Type="http://schemas.openxmlformats.org/officeDocument/2006/relationships/hyperlink" Target="http://www.dubaifilmfest.com/" TargetMode="External"/><Relationship Id="rId10" Type="http://schemas.openxmlformats.org/officeDocument/2006/relationships/hyperlink" Target="http://www.jff.org.il/?CategoryID=1309" TargetMode="External"/><Relationship Id="rId19" Type="http://schemas.openxmlformats.org/officeDocument/2006/relationships/hyperlink" Target="https://aliiff.com/" TargetMode="External"/><Relationship Id="rId4" Type="http://schemas.openxmlformats.org/officeDocument/2006/relationships/hyperlink" Target="http://sicaf.org/eng/" TargetMode="External"/><Relationship Id="rId9" Type="http://schemas.openxmlformats.org/officeDocument/2006/relationships/hyperlink" Target="https://2018.tiff-jp.net/en/" TargetMode="External"/><Relationship Id="rId14" Type="http://schemas.openxmlformats.org/officeDocument/2006/relationships/hyperlink" Target="http://miff.com.au/" TargetMode="External"/><Relationship Id="rId22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festival.bogoshorts.com/" TargetMode="External"/><Relationship Id="rId3" Type="http://schemas.openxmlformats.org/officeDocument/2006/relationships/hyperlink" Target="http://message2man.com/" TargetMode="External"/><Relationship Id="rId7" Type="http://schemas.openxmlformats.org/officeDocument/2006/relationships/hyperlink" Target="http://www.sapporoshortfest.jp/" TargetMode="External"/><Relationship Id="rId2" Type="http://schemas.openxmlformats.org/officeDocument/2006/relationships/hyperlink" Target="http://festival.curtas.pt/" TargetMode="External"/><Relationship Id="rId1" Type="http://schemas.openxmlformats.org/officeDocument/2006/relationships/hyperlink" Target="http://www.festivalcineelx.es/" TargetMode="External"/><Relationship Id="rId6" Type="http://schemas.openxmlformats.org/officeDocument/2006/relationships/hyperlink" Target="http://lashortsfest.com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www.shortshorts.org/index-en.php" TargetMode="External"/><Relationship Id="rId10" Type="http://schemas.openxmlformats.org/officeDocument/2006/relationships/hyperlink" Target="http://festivalhayah.com/" TargetMode="External"/><Relationship Id="rId4" Type="http://schemas.openxmlformats.org/officeDocument/2006/relationships/hyperlink" Target="http://www.shortfilmfestival.com/en" TargetMode="External"/><Relationship Id="rId9" Type="http://schemas.openxmlformats.org/officeDocument/2006/relationships/hyperlink" Target="http://www.cutoutfest.com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erciencia.com.br/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s://www.comkids.com.br/" TargetMode="External"/><Relationship Id="rId7" Type="http://schemas.openxmlformats.org/officeDocument/2006/relationships/hyperlink" Target="http://www.cartoonsbay.rai.it/en/" TargetMode="External"/><Relationship Id="rId12" Type="http://schemas.openxmlformats.org/officeDocument/2006/relationships/hyperlink" Target="http://www.seriesland.eus/" TargetMode="External"/><Relationship Id="rId2" Type="http://schemas.openxmlformats.org/officeDocument/2006/relationships/hyperlink" Target="https://www.nytvf.com/" TargetMode="External"/><Relationship Id="rId1" Type="http://schemas.openxmlformats.org/officeDocument/2006/relationships/hyperlink" Target="http://canneseries.com/en/" TargetMode="External"/><Relationship Id="rId6" Type="http://schemas.openxmlformats.org/officeDocument/2006/relationships/hyperlink" Target="https://www.itvfest.com/" TargetMode="External"/><Relationship Id="rId11" Type="http://schemas.openxmlformats.org/officeDocument/2006/relationships/hyperlink" Target="https://www.tvfestival.com/fr" TargetMode="External"/><Relationship Id="rId5" Type="http://schemas.openxmlformats.org/officeDocument/2006/relationships/hyperlink" Target="http://www.festval.tv/vitoria.html" TargetMode="External"/><Relationship Id="rId10" Type="http://schemas.openxmlformats.org/officeDocument/2006/relationships/hyperlink" Target="http://www.thetvfestival.com/" TargetMode="External"/><Relationship Id="rId4" Type="http://schemas.openxmlformats.org/officeDocument/2006/relationships/hyperlink" Target="https://seriesmania.com/fr" TargetMode="External"/><Relationship Id="rId9" Type="http://schemas.openxmlformats.org/officeDocument/2006/relationships/hyperlink" Target="https://www.cinekid.nl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bthegap.com/es/" TargetMode="External"/><Relationship Id="rId13" Type="http://schemas.openxmlformats.org/officeDocument/2006/relationships/hyperlink" Target="http://cinebh.com.br/" TargetMode="External"/><Relationship Id="rId18" Type="http://schemas.openxmlformats.org/officeDocument/2006/relationships/hyperlink" Target="http://territoriolabex.com/" TargetMode="External"/><Relationship Id="rId26" Type="http://schemas.openxmlformats.org/officeDocument/2006/relationships/hyperlink" Target="https://ventana-sur.com/" TargetMode="External"/><Relationship Id="rId3" Type="http://schemas.openxmlformats.org/officeDocument/2006/relationships/hyperlink" Target="http://www.bolivialab.com.bo/" TargetMode="External"/><Relationship Id="rId21" Type="http://schemas.openxmlformats.org/officeDocument/2006/relationships/hyperlink" Target="https://www.trespuertoscine.com/" TargetMode="External"/><Relationship Id="rId34" Type="http://schemas.openxmlformats.org/officeDocument/2006/relationships/printerSettings" Target="../printerSettings/printerSettings9.bin"/><Relationship Id="rId7" Type="http://schemas.openxmlformats.org/officeDocument/2006/relationships/hyperlink" Target="https://www.mipcom.com/" TargetMode="External"/><Relationship Id="rId12" Type="http://schemas.openxmlformats.org/officeDocument/2006/relationships/hyperlink" Target="http://www.bolivialab.com.bo/" TargetMode="External"/><Relationship Id="rId17" Type="http://schemas.openxmlformats.org/officeDocument/2006/relationships/hyperlink" Target="http://www.wemw.it/" TargetMode="External"/><Relationship Id="rId25" Type="http://schemas.openxmlformats.org/officeDocument/2006/relationships/hyperlink" Target="https://www.festival-entrevues.com/en" TargetMode="External"/><Relationship Id="rId33" Type="http://schemas.openxmlformats.org/officeDocument/2006/relationships/hyperlink" Target="http://www.rmff.mx/" TargetMode="External"/><Relationship Id="rId2" Type="http://schemas.openxmlformats.org/officeDocument/2006/relationships/hyperlink" Target="https://cinequanonlab.org/es/" TargetMode="External"/><Relationship Id="rId16" Type="http://schemas.openxmlformats.org/officeDocument/2006/relationships/hyperlink" Target="http://www.nuevasmiradaseictv.com/" TargetMode="External"/><Relationship Id="rId20" Type="http://schemas.openxmlformats.org/officeDocument/2006/relationships/hyperlink" Target="http://brlab.com.br/en/" TargetMode="External"/><Relationship Id="rId29" Type="http://schemas.openxmlformats.org/officeDocument/2006/relationships/hyperlink" Target="http://www.wemw.it/" TargetMode="External"/><Relationship Id="rId1" Type="http://schemas.openxmlformats.org/officeDocument/2006/relationships/hyperlink" Target="http://www.programaibermedia.com/" TargetMode="External"/><Relationship Id="rId6" Type="http://schemas.openxmlformats.org/officeDocument/2006/relationships/hyperlink" Target="https://www.miptv.com/" TargetMode="External"/><Relationship Id="rId11" Type="http://schemas.openxmlformats.org/officeDocument/2006/relationships/hyperlink" Target="https://ventana-sur.com/" TargetMode="External"/><Relationship Id="rId24" Type="http://schemas.openxmlformats.org/officeDocument/2006/relationships/hyperlink" Target="http://bthegap.com/es/" TargetMode="External"/><Relationship Id="rId32" Type="http://schemas.openxmlformats.org/officeDocument/2006/relationships/hyperlink" Target="http://www.cinergia.org/" TargetMode="External"/><Relationship Id="rId5" Type="http://schemas.openxmlformats.org/officeDocument/2006/relationships/hyperlink" Target="https://www.cinefilia.org.co/" TargetMode="External"/><Relationship Id="rId15" Type="http://schemas.openxmlformats.org/officeDocument/2006/relationships/hyperlink" Target="http://www.bogotamarket.com/" TargetMode="External"/><Relationship Id="rId23" Type="http://schemas.openxmlformats.org/officeDocument/2006/relationships/hyperlink" Target="https://www.residenciaswalden.org/" TargetMode="External"/><Relationship Id="rId28" Type="http://schemas.openxmlformats.org/officeDocument/2006/relationships/hyperlink" Target="http://www.bolivialab.com.bo/" TargetMode="External"/><Relationship Id="rId10" Type="http://schemas.openxmlformats.org/officeDocument/2006/relationships/hyperlink" Target="http://proa.org/" TargetMode="External"/><Relationship Id="rId19" Type="http://schemas.openxmlformats.org/officeDocument/2006/relationships/hyperlink" Target="http://www.riocontentmarket.com/" TargetMode="External"/><Relationship Id="rId31" Type="http://schemas.openxmlformats.org/officeDocument/2006/relationships/hyperlink" Target="https://www.trespuertoscine.com/" TargetMode="External"/><Relationship Id="rId4" Type="http://schemas.openxmlformats.org/officeDocument/2006/relationships/hyperlink" Target="https://www.algoencomun.co/" TargetMode="External"/><Relationship Id="rId9" Type="http://schemas.openxmlformats.org/officeDocument/2006/relationships/hyperlink" Target="http://www.torinofilmlab.it/" TargetMode="External"/><Relationship Id="rId14" Type="http://schemas.openxmlformats.org/officeDocument/2006/relationships/hyperlink" Target="http://ficvaldivia.cl/en/australab/" TargetMode="External"/><Relationship Id="rId22" Type="http://schemas.openxmlformats.org/officeDocument/2006/relationships/hyperlink" Target="http://www.acampadoc.com/" TargetMode="External"/><Relationship Id="rId27" Type="http://schemas.openxmlformats.org/officeDocument/2006/relationships/hyperlink" Target="https://ventana-sur.com/" TargetMode="External"/><Relationship Id="rId30" Type="http://schemas.openxmlformats.org/officeDocument/2006/relationships/hyperlink" Target="http://territoriolabe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indowProtection="1" workbookViewId="0">
      <selection activeCell="A7" sqref="A7"/>
    </sheetView>
  </sheetViews>
  <sheetFormatPr baseColWidth="10" defaultColWidth="49.85546875" defaultRowHeight="20.25" customHeight="1" x14ac:dyDescent="0.2"/>
  <cols>
    <col min="1" max="1" width="54.28515625" style="71" customWidth="1"/>
    <col min="2" max="2" width="15.42578125" style="71" customWidth="1"/>
    <col min="3" max="3" width="10.42578125" style="71" customWidth="1"/>
    <col min="4" max="4" width="18.42578125" style="71" customWidth="1"/>
    <col min="5" max="5" width="13.140625" style="71" customWidth="1"/>
    <col min="6" max="6" width="25.85546875" style="71" customWidth="1"/>
    <col min="7" max="16384" width="49.85546875" style="71"/>
  </cols>
  <sheetData>
    <row r="1" spans="1:7" ht="20.25" customHeight="1" thickBot="1" x14ac:dyDescent="0.25">
      <c r="A1" s="70"/>
      <c r="B1" s="70"/>
      <c r="C1" s="70"/>
      <c r="D1" s="70"/>
      <c r="E1" s="70"/>
      <c r="F1" s="70"/>
    </row>
    <row r="2" spans="1:7" ht="20.25" customHeight="1" x14ac:dyDescent="0.2">
      <c r="A2" s="88" t="s">
        <v>599</v>
      </c>
      <c r="B2" s="89"/>
      <c r="C2" s="89"/>
      <c r="D2" s="89"/>
      <c r="E2" s="89"/>
      <c r="F2" s="90"/>
      <c r="G2" s="72"/>
    </row>
    <row r="3" spans="1:7" ht="20.25" customHeight="1" x14ac:dyDescent="0.2">
      <c r="A3" s="73" t="s">
        <v>7</v>
      </c>
      <c r="B3" s="74" t="s">
        <v>2</v>
      </c>
      <c r="C3" s="74" t="s">
        <v>10</v>
      </c>
      <c r="D3" s="74" t="s">
        <v>600</v>
      </c>
      <c r="E3" s="75" t="s">
        <v>601</v>
      </c>
      <c r="F3" s="76" t="s">
        <v>4</v>
      </c>
      <c r="G3" s="72"/>
    </row>
    <row r="4" spans="1:7" ht="20.25" customHeight="1" x14ac:dyDescent="0.2">
      <c r="A4" s="77" t="s">
        <v>633</v>
      </c>
      <c r="B4" s="78" t="s">
        <v>24</v>
      </c>
      <c r="C4" s="78" t="s">
        <v>602</v>
      </c>
      <c r="D4" s="79" t="s">
        <v>603</v>
      </c>
      <c r="E4" s="80">
        <v>130000</v>
      </c>
      <c r="F4" s="81" t="s">
        <v>604</v>
      </c>
      <c r="G4" s="72"/>
    </row>
    <row r="5" spans="1:7" ht="20.25" customHeight="1" x14ac:dyDescent="0.2">
      <c r="A5" s="82" t="s">
        <v>634</v>
      </c>
      <c r="B5" s="79" t="s">
        <v>75</v>
      </c>
      <c r="C5" s="79" t="s">
        <v>605</v>
      </c>
      <c r="D5" s="79" t="s">
        <v>603</v>
      </c>
      <c r="E5" s="80">
        <v>160000</v>
      </c>
      <c r="F5" s="81" t="s">
        <v>606</v>
      </c>
      <c r="G5" s="72"/>
    </row>
    <row r="6" spans="1:7" ht="20.25" customHeight="1" x14ac:dyDescent="0.2">
      <c r="A6" s="82" t="s">
        <v>34</v>
      </c>
      <c r="B6" s="79" t="s">
        <v>35</v>
      </c>
      <c r="C6" s="79" t="s">
        <v>607</v>
      </c>
      <c r="D6" s="79" t="s">
        <v>603</v>
      </c>
      <c r="E6" s="80">
        <v>160000</v>
      </c>
      <c r="F6" s="81" t="s">
        <v>608</v>
      </c>
      <c r="G6" s="72"/>
    </row>
    <row r="7" spans="1:7" ht="20.25" customHeight="1" x14ac:dyDescent="0.2">
      <c r="A7" s="82" t="s">
        <v>609</v>
      </c>
      <c r="B7" s="79" t="s">
        <v>57</v>
      </c>
      <c r="C7" s="79" t="s">
        <v>610</v>
      </c>
      <c r="D7" s="79" t="s">
        <v>603</v>
      </c>
      <c r="E7" s="80">
        <v>140000</v>
      </c>
      <c r="F7" s="81" t="s">
        <v>611</v>
      </c>
      <c r="G7" s="72"/>
    </row>
    <row r="8" spans="1:7" ht="20.25" customHeight="1" x14ac:dyDescent="0.2">
      <c r="A8" s="82" t="s">
        <v>635</v>
      </c>
      <c r="B8" s="79" t="s">
        <v>95</v>
      </c>
      <c r="C8" s="79" t="s">
        <v>612</v>
      </c>
      <c r="D8" s="79" t="s">
        <v>603</v>
      </c>
      <c r="E8" s="80">
        <v>130000</v>
      </c>
      <c r="F8" s="81" t="s">
        <v>613</v>
      </c>
      <c r="G8" s="72"/>
    </row>
    <row r="9" spans="1:7" ht="20.25" customHeight="1" x14ac:dyDescent="0.2">
      <c r="A9" s="82" t="s">
        <v>626</v>
      </c>
      <c r="B9" s="79" t="s">
        <v>59</v>
      </c>
      <c r="C9" s="79" t="s">
        <v>614</v>
      </c>
      <c r="D9" s="79" t="s">
        <v>603</v>
      </c>
      <c r="E9" s="80">
        <v>160000</v>
      </c>
      <c r="F9" s="81" t="s">
        <v>615</v>
      </c>
      <c r="G9" s="72"/>
    </row>
    <row r="10" spans="1:7" ht="20.25" customHeight="1" x14ac:dyDescent="0.2">
      <c r="A10" s="82" t="s">
        <v>627</v>
      </c>
      <c r="B10" s="79" t="s">
        <v>59</v>
      </c>
      <c r="C10" s="79" t="s">
        <v>616</v>
      </c>
      <c r="D10" s="79" t="s">
        <v>603</v>
      </c>
      <c r="E10" s="80">
        <v>160000</v>
      </c>
      <c r="F10" s="81" t="s">
        <v>617</v>
      </c>
      <c r="G10" s="72"/>
    </row>
    <row r="11" spans="1:7" ht="20.25" customHeight="1" x14ac:dyDescent="0.2">
      <c r="A11" s="82" t="s">
        <v>628</v>
      </c>
      <c r="B11" s="79" t="s">
        <v>174</v>
      </c>
      <c r="C11" s="79" t="s">
        <v>618</v>
      </c>
      <c r="D11" s="79" t="s">
        <v>603</v>
      </c>
      <c r="E11" s="80">
        <v>180000</v>
      </c>
      <c r="F11" s="81" t="s">
        <v>619</v>
      </c>
      <c r="G11" s="72"/>
    </row>
    <row r="12" spans="1:7" ht="20.25" customHeight="1" x14ac:dyDescent="0.2">
      <c r="A12" s="82" t="s">
        <v>629</v>
      </c>
      <c r="B12" s="79" t="s">
        <v>19</v>
      </c>
      <c r="C12" s="79" t="s">
        <v>620</v>
      </c>
      <c r="D12" s="79" t="s">
        <v>603</v>
      </c>
      <c r="E12" s="80">
        <v>160000</v>
      </c>
      <c r="F12" s="81" t="s">
        <v>621</v>
      </c>
      <c r="G12" s="72"/>
    </row>
    <row r="13" spans="1:7" ht="20.25" customHeight="1" x14ac:dyDescent="0.2">
      <c r="A13" s="82" t="s">
        <v>630</v>
      </c>
      <c r="B13" s="79" t="s">
        <v>85</v>
      </c>
      <c r="C13" s="79" t="s">
        <v>620</v>
      </c>
      <c r="D13" s="79" t="s">
        <v>603</v>
      </c>
      <c r="E13" s="80">
        <v>170000</v>
      </c>
      <c r="F13" s="81" t="s">
        <v>622</v>
      </c>
      <c r="G13" s="72"/>
    </row>
    <row r="14" spans="1:7" ht="20.25" customHeight="1" x14ac:dyDescent="0.2">
      <c r="A14" s="82" t="s">
        <v>631</v>
      </c>
      <c r="B14" s="79" t="s">
        <v>95</v>
      </c>
      <c r="C14" s="79" t="s">
        <v>620</v>
      </c>
      <c r="D14" s="79" t="s">
        <v>603</v>
      </c>
      <c r="E14" s="80">
        <v>130000</v>
      </c>
      <c r="F14" s="81" t="s">
        <v>623</v>
      </c>
      <c r="G14" s="72"/>
    </row>
    <row r="15" spans="1:7" ht="20.25" customHeight="1" x14ac:dyDescent="0.2">
      <c r="A15" s="82" t="s">
        <v>632</v>
      </c>
      <c r="B15" s="79" t="s">
        <v>75</v>
      </c>
      <c r="C15" s="79" t="s">
        <v>624</v>
      </c>
      <c r="D15" s="79" t="s">
        <v>603</v>
      </c>
      <c r="E15" s="80">
        <v>160000</v>
      </c>
      <c r="F15" s="81" t="s">
        <v>625</v>
      </c>
      <c r="G15" s="72"/>
    </row>
    <row r="16" spans="1:7" ht="20.25" customHeight="1" thickBot="1" x14ac:dyDescent="0.25">
      <c r="A16" s="83"/>
      <c r="B16" s="84"/>
      <c r="C16" s="84"/>
      <c r="D16" s="84"/>
      <c r="E16" s="84"/>
      <c r="F16" s="85"/>
      <c r="G16" s="72"/>
    </row>
  </sheetData>
  <sheetProtection password="DF9F" sheet="1" formatCells="0" formatColumns="0" formatRows="0" insertColumns="0" insertRows="0" insertHyperlinks="0" deleteColumns="0" deleteRows="0" sort="0" autoFilter="0" pivotTables="0"/>
  <mergeCells count="1">
    <mergeCell ref="A2:F2"/>
  </mergeCells>
  <hyperlinks>
    <hyperlink ref="F4" r:id="rId1" display="http://www.sundance.org/festival/"/>
    <hyperlink ref="F5" r:id="rId2" display="https://iffr.com/"/>
    <hyperlink ref="F6" r:id="rId3" display="http://www.berlinale.de/"/>
    <hyperlink ref="F7" r:id="rId4" display="http://www.ficg.mx/"/>
    <hyperlink ref="F8" r:id="rId5" display="https://www.hotdocs.ca/"/>
    <hyperlink ref="F9" r:id="rId6" display="http://www.festival-cannes.com/"/>
    <hyperlink ref="F10" r:id="rId7" display="http://www.annecy.org/"/>
    <hyperlink ref="F11" r:id="rId8" display="http://www.pardolive.ch/"/>
    <hyperlink ref="F12" r:id="rId9" display="http://www.sansebastianfestival.com/"/>
    <hyperlink ref="F13" r:id="rId10" display="http://www.labiennale.org/en/cinema/"/>
    <hyperlink ref="F14" r:id="rId11" display="http://www.tiff.net/"/>
    <hyperlink ref="F15" r:id="rId12" display="https://www.idfa.nl/"/>
  </hyperlinks>
  <pageMargins left="0.7" right="0.7" top="0.75" bottom="0.75" header="0.3" footer="0.3"/>
  <pageSetup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R992"/>
  <sheetViews>
    <sheetView windowProtection="1" workbookViewId="0">
      <selection activeCell="B17" sqref="B17"/>
    </sheetView>
  </sheetViews>
  <sheetFormatPr baseColWidth="10" defaultColWidth="14.42578125" defaultRowHeight="15" customHeight="1" x14ac:dyDescent="0.2"/>
  <cols>
    <col min="1" max="1" width="3" customWidth="1"/>
    <col min="2" max="2" width="79.85546875" customWidth="1"/>
    <col min="3" max="4" width="16.42578125" customWidth="1"/>
    <col min="5" max="5" width="12.7109375" customWidth="1"/>
    <col min="6" max="6" width="35.5703125" customWidth="1"/>
    <col min="7" max="15" width="12.28515625" customWidth="1"/>
    <col min="16" max="252" width="16" customWidth="1"/>
  </cols>
  <sheetData>
    <row r="1" spans="1:252" ht="12.75" customHeight="1" x14ac:dyDescent="0.2">
      <c r="A1" s="3"/>
      <c r="B1" s="6" t="s">
        <v>7</v>
      </c>
      <c r="C1" s="4" t="s">
        <v>9</v>
      </c>
      <c r="D1" s="6" t="s">
        <v>2</v>
      </c>
      <c r="E1" s="6" t="s">
        <v>10</v>
      </c>
      <c r="F1" s="6" t="s">
        <v>4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</row>
    <row r="2" spans="1:252" ht="12.75" customHeight="1" x14ac:dyDescent="0.2">
      <c r="A2" s="3"/>
      <c r="B2" s="10" t="s">
        <v>34</v>
      </c>
      <c r="C2" s="9" t="s">
        <v>18</v>
      </c>
      <c r="D2" s="10" t="s">
        <v>35</v>
      </c>
      <c r="E2" s="10" t="s">
        <v>36</v>
      </c>
      <c r="F2" s="11" t="s">
        <v>37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</row>
    <row r="3" spans="1:252" ht="12.75" customHeight="1" x14ac:dyDescent="0.2">
      <c r="A3" s="3"/>
      <c r="B3" s="10" t="s">
        <v>46</v>
      </c>
      <c r="C3" s="9" t="s">
        <v>18</v>
      </c>
      <c r="D3" s="10" t="s">
        <v>19</v>
      </c>
      <c r="E3" s="10" t="s">
        <v>47</v>
      </c>
      <c r="F3" s="11" t="s">
        <v>48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</row>
    <row r="4" spans="1:252" ht="12.75" customHeight="1" x14ac:dyDescent="0.2">
      <c r="B4" s="47" t="s">
        <v>626</v>
      </c>
      <c r="C4" s="9" t="s">
        <v>18</v>
      </c>
      <c r="D4" s="10" t="s">
        <v>59</v>
      </c>
      <c r="E4" s="10" t="s">
        <v>60</v>
      </c>
      <c r="F4" s="11" t="s">
        <v>61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</row>
    <row r="5" spans="1:252" ht="12.75" customHeight="1" x14ac:dyDescent="0.2">
      <c r="A5" s="3"/>
      <c r="B5" s="10" t="s">
        <v>74</v>
      </c>
      <c r="C5" s="9" t="s">
        <v>18</v>
      </c>
      <c r="D5" s="10" t="s">
        <v>75</v>
      </c>
      <c r="E5" s="10" t="s">
        <v>43</v>
      </c>
      <c r="F5" s="11" t="s">
        <v>76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</row>
    <row r="6" spans="1:252" ht="12.75" customHeight="1" x14ac:dyDescent="0.2">
      <c r="A6" s="3"/>
      <c r="B6" s="10" t="s">
        <v>84</v>
      </c>
      <c r="C6" s="9" t="s">
        <v>18</v>
      </c>
      <c r="D6" s="10" t="s">
        <v>85</v>
      </c>
      <c r="E6" s="10" t="s">
        <v>47</v>
      </c>
      <c r="F6" s="11" t="s">
        <v>86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</row>
    <row r="7" spans="1:252" ht="12.75" customHeight="1" x14ac:dyDescent="0.2">
      <c r="A7" s="3"/>
      <c r="B7" s="10" t="s">
        <v>94</v>
      </c>
      <c r="C7" s="9" t="s">
        <v>23</v>
      </c>
      <c r="D7" s="10" t="s">
        <v>95</v>
      </c>
      <c r="E7" s="10" t="s">
        <v>47</v>
      </c>
      <c r="F7" s="11" t="s">
        <v>96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</row>
    <row r="8" spans="1:252" ht="12.75" customHeight="1" x14ac:dyDescent="0.2">
      <c r="A8" s="3"/>
      <c r="B8" s="12" t="s">
        <v>106</v>
      </c>
      <c r="C8" s="12" t="s">
        <v>107</v>
      </c>
      <c r="D8" s="12" t="s">
        <v>108</v>
      </c>
      <c r="E8" s="9" t="s">
        <v>43</v>
      </c>
      <c r="F8" s="13" t="s">
        <v>109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</row>
    <row r="9" spans="1:252" ht="12.75" customHeight="1" x14ac:dyDescent="0.2">
      <c r="A9" s="3"/>
      <c r="B9" s="9" t="s">
        <v>115</v>
      </c>
      <c r="C9" s="9" t="s">
        <v>116</v>
      </c>
      <c r="D9" s="9" t="s">
        <v>117</v>
      </c>
      <c r="E9" s="9" t="s">
        <v>21</v>
      </c>
      <c r="F9" s="13" t="s">
        <v>118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</row>
    <row r="10" spans="1:252" ht="12.75" customHeight="1" x14ac:dyDescent="0.2">
      <c r="A10" s="3"/>
      <c r="B10" s="9" t="s">
        <v>125</v>
      </c>
      <c r="C10" s="9" t="s">
        <v>116</v>
      </c>
      <c r="D10" s="9" t="s">
        <v>126</v>
      </c>
      <c r="E10" s="9" t="s">
        <v>33</v>
      </c>
      <c r="F10" s="13" t="s">
        <v>127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</row>
    <row r="11" spans="1:252" ht="12.75" customHeight="1" x14ac:dyDescent="0.2">
      <c r="A11" s="3"/>
      <c r="B11" s="12" t="s">
        <v>135</v>
      </c>
      <c r="C11" s="12" t="s">
        <v>116</v>
      </c>
      <c r="D11" s="12" t="s">
        <v>136</v>
      </c>
      <c r="E11" s="9" t="s">
        <v>33</v>
      </c>
      <c r="F11" s="13" t="s">
        <v>137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</row>
    <row r="12" spans="1:252" ht="12.75" customHeight="1" x14ac:dyDescent="0.2">
      <c r="A12" s="3"/>
      <c r="B12" s="10" t="s">
        <v>144</v>
      </c>
      <c r="C12" s="9" t="s">
        <v>18</v>
      </c>
      <c r="D12" s="9" t="s">
        <v>19</v>
      </c>
      <c r="E12" s="10" t="s">
        <v>33</v>
      </c>
      <c r="F12" s="11" t="str">
        <f>HYPERLINK("http://sitgesfilmfestival.com/","http://sitgesfilmfestival.com/")</f>
        <v>http://sitgesfilmfestival.com/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</row>
    <row r="13" spans="1:252" ht="12.75" customHeight="1" x14ac:dyDescent="0.2">
      <c r="A13" s="3"/>
      <c r="B13" s="9" t="s">
        <v>145</v>
      </c>
      <c r="C13" s="9" t="s">
        <v>18</v>
      </c>
      <c r="D13" s="9" t="s">
        <v>146</v>
      </c>
      <c r="E13" s="9" t="s">
        <v>43</v>
      </c>
      <c r="F13" s="13" t="s">
        <v>147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</row>
    <row r="14" spans="1:252" ht="12.75" customHeight="1" x14ac:dyDescent="0.2">
      <c r="A14" s="3"/>
      <c r="B14" s="10" t="s">
        <v>149</v>
      </c>
      <c r="C14" s="9" t="s">
        <v>18</v>
      </c>
      <c r="D14" s="9" t="s">
        <v>59</v>
      </c>
      <c r="E14" s="9" t="s">
        <v>13</v>
      </c>
      <c r="F14" s="13" t="s">
        <v>150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</row>
    <row r="15" spans="1:252" ht="12.75" customHeight="1" x14ac:dyDescent="0.2">
      <c r="A15" s="3"/>
      <c r="B15" s="10" t="s">
        <v>153</v>
      </c>
      <c r="C15" s="9" t="s">
        <v>18</v>
      </c>
      <c r="D15" s="10" t="s">
        <v>59</v>
      </c>
      <c r="E15" s="10" t="s">
        <v>21</v>
      </c>
      <c r="F15" s="11" t="s">
        <v>154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</row>
    <row r="16" spans="1:252" ht="12.75" customHeight="1" x14ac:dyDescent="0.2">
      <c r="A16" s="3"/>
      <c r="B16" s="10" t="s">
        <v>157</v>
      </c>
      <c r="C16" s="9" t="s">
        <v>18</v>
      </c>
      <c r="D16" s="10" t="s">
        <v>75</v>
      </c>
      <c r="E16" s="9" t="s">
        <v>51</v>
      </c>
      <c r="F16" s="15" t="s">
        <v>158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</row>
    <row r="17" spans="1:252" ht="12.75" customHeight="1" x14ac:dyDescent="0.2">
      <c r="A17" s="3"/>
      <c r="B17" s="12" t="s">
        <v>161</v>
      </c>
      <c r="C17" s="12" t="s">
        <v>18</v>
      </c>
      <c r="D17" s="12" t="s">
        <v>162</v>
      </c>
      <c r="E17" s="9" t="s">
        <v>21</v>
      </c>
      <c r="F17" s="13" t="s">
        <v>163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</row>
    <row r="18" spans="1:252" ht="12.75" customHeight="1" x14ac:dyDescent="0.2">
      <c r="A18" s="3"/>
      <c r="B18" s="12" t="s">
        <v>167</v>
      </c>
      <c r="C18" s="12" t="s">
        <v>18</v>
      </c>
      <c r="D18" s="12" t="s">
        <v>168</v>
      </c>
      <c r="E18" s="9" t="s">
        <v>13</v>
      </c>
      <c r="F18" s="13" t="s">
        <v>169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</row>
    <row r="19" spans="1:252" ht="12.75" customHeight="1" x14ac:dyDescent="0.2">
      <c r="A19" s="3"/>
      <c r="B19" s="10" t="s">
        <v>173</v>
      </c>
      <c r="C19" s="9" t="s">
        <v>18</v>
      </c>
      <c r="D19" s="10" t="s">
        <v>174</v>
      </c>
      <c r="E19" s="10" t="s">
        <v>28</v>
      </c>
      <c r="F19" s="11" t="s">
        <v>175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</row>
    <row r="20" spans="1:252" ht="12.75" customHeight="1" x14ac:dyDescent="0.2">
      <c r="A20" s="3"/>
      <c r="B20" s="9" t="s">
        <v>177</v>
      </c>
      <c r="C20" s="9" t="s">
        <v>11</v>
      </c>
      <c r="D20" s="9" t="s">
        <v>12</v>
      </c>
      <c r="E20" s="9" t="s">
        <v>43</v>
      </c>
      <c r="F20" s="13" t="s">
        <v>179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</row>
    <row r="21" spans="1:252" ht="12.75" customHeight="1" x14ac:dyDescent="0.2">
      <c r="A21" s="3"/>
      <c r="B21" s="12" t="s">
        <v>183</v>
      </c>
      <c r="C21" s="12" t="s">
        <v>23</v>
      </c>
      <c r="D21" s="12" t="s">
        <v>95</v>
      </c>
      <c r="E21" s="9" t="s">
        <v>28</v>
      </c>
      <c r="F21" s="16" t="s">
        <v>184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</row>
    <row r="22" spans="1:252" ht="12.75" customHeight="1" x14ac:dyDescent="0.2">
      <c r="A22" s="3"/>
      <c r="B22" s="10" t="s">
        <v>187</v>
      </c>
      <c r="C22" s="9" t="s">
        <v>23</v>
      </c>
      <c r="D22" s="10" t="s">
        <v>24</v>
      </c>
      <c r="E22" s="10" t="s">
        <v>51</v>
      </c>
      <c r="F22" s="11" t="str">
        <f>HYPERLINK("http://www.sundance.org/festival/","http://www.sundance.org/festival/")</f>
        <v>http://www.sundance.org/festival/</v>
      </c>
      <c r="G22" s="17"/>
      <c r="H22" s="1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</row>
    <row r="23" spans="1:252" ht="12.75" customHeight="1" x14ac:dyDescent="0.2">
      <c r="A23" s="3"/>
      <c r="B23" s="9" t="s">
        <v>190</v>
      </c>
      <c r="C23" s="9" t="s">
        <v>23</v>
      </c>
      <c r="D23" s="9" t="s">
        <v>24</v>
      </c>
      <c r="E23" s="10" t="s">
        <v>13</v>
      </c>
      <c r="F23" s="11" t="str">
        <f>HYPERLINK("http://www.tribecafilm.com/festival/","http://www.tribecafilm.com/festival/")</f>
        <v>http://www.tribecafilm.com/festival/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</row>
    <row r="24" spans="1:252" ht="12.75" customHeight="1" x14ac:dyDescent="0.2">
      <c r="A24" s="3"/>
      <c r="B24" s="14" t="s">
        <v>192</v>
      </c>
      <c r="C24" s="18" t="s">
        <v>116</v>
      </c>
      <c r="D24" s="18" t="s">
        <v>193</v>
      </c>
      <c r="E24" s="14" t="s">
        <v>43</v>
      </c>
      <c r="F24" s="19" t="s">
        <v>195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</row>
    <row r="25" spans="1:252" ht="12.75" customHeight="1" x14ac:dyDescent="0.2">
      <c r="A25" s="3"/>
      <c r="B25" s="10" t="s">
        <v>198</v>
      </c>
      <c r="C25" s="9" t="s">
        <v>18</v>
      </c>
      <c r="D25" s="9" t="s">
        <v>35</v>
      </c>
      <c r="E25" s="9" t="s">
        <v>13</v>
      </c>
      <c r="F25" s="20" t="s">
        <v>199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</row>
    <row r="26" spans="1:252" ht="12.75" customHeight="1" x14ac:dyDescent="0.2">
      <c r="A26" s="3"/>
      <c r="B26" s="10" t="s">
        <v>201</v>
      </c>
      <c r="C26" s="9" t="s">
        <v>18</v>
      </c>
      <c r="D26" s="9" t="s">
        <v>202</v>
      </c>
      <c r="E26" s="10" t="s">
        <v>13</v>
      </c>
      <c r="F26" s="11" t="str">
        <f>HYPERLINK("http://www.festivalfantastique.org/","http://www.festivalfantastique.org")</f>
        <v>http://www.festivalfantastique.org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</row>
    <row r="27" spans="1:252" ht="12.75" customHeight="1" x14ac:dyDescent="0.2">
      <c r="A27" s="3"/>
      <c r="B27" s="10" t="s">
        <v>205</v>
      </c>
      <c r="C27" s="9" t="s">
        <v>18</v>
      </c>
      <c r="D27" s="9" t="s">
        <v>19</v>
      </c>
      <c r="E27" s="10" t="s">
        <v>13</v>
      </c>
      <c r="F27" s="11" t="str">
        <f>HYPERLINK("http://www.festivaldemalaga.com/","http://www.festivaldemalaga.com/")</f>
        <v>http://www.festivaldemalaga.com/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</row>
    <row r="28" spans="1:252" ht="12.75" customHeight="1" x14ac:dyDescent="0.2">
      <c r="A28" s="3"/>
      <c r="B28" s="12" t="s">
        <v>208</v>
      </c>
      <c r="C28" s="12" t="s">
        <v>18</v>
      </c>
      <c r="D28" s="12" t="s">
        <v>19</v>
      </c>
      <c r="E28" s="12" t="s">
        <v>13</v>
      </c>
      <c r="F28" s="21" t="s">
        <v>209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</row>
    <row r="29" spans="1:252" ht="12.75" customHeight="1" x14ac:dyDescent="0.2">
      <c r="A29" s="3"/>
      <c r="B29" s="10" t="s">
        <v>213</v>
      </c>
      <c r="C29" s="9" t="s">
        <v>18</v>
      </c>
      <c r="D29" s="9" t="s">
        <v>19</v>
      </c>
      <c r="E29" s="10" t="s">
        <v>33</v>
      </c>
      <c r="F29" s="11" t="str">
        <f>HYPERLINK("http://www.seminci.es/","http://www.seminci.es")</f>
        <v>http://www.seminci.es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</row>
    <row r="30" spans="1:252" ht="12.75" customHeight="1" x14ac:dyDescent="0.2">
      <c r="A30" s="3"/>
      <c r="B30" s="10" t="s">
        <v>215</v>
      </c>
      <c r="C30" s="9" t="s">
        <v>18</v>
      </c>
      <c r="D30" s="9" t="s">
        <v>19</v>
      </c>
      <c r="E30" s="10" t="s">
        <v>43</v>
      </c>
      <c r="F30" s="11" t="str">
        <f>HYPERLINK("http://www.festicinehuelva.es/","http://www.festicinehuelva.es")</f>
        <v>http://www.festicinehuelva.es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</row>
    <row r="31" spans="1:252" ht="12.75" customHeight="1" x14ac:dyDescent="0.2">
      <c r="A31" s="3"/>
      <c r="B31" s="10" t="s">
        <v>218</v>
      </c>
      <c r="C31" s="9" t="s">
        <v>18</v>
      </c>
      <c r="D31" s="10" t="s">
        <v>59</v>
      </c>
      <c r="E31" s="10" t="s">
        <v>36</v>
      </c>
      <c r="F31" s="11" t="s">
        <v>219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</row>
    <row r="32" spans="1:252" ht="12.75" customHeight="1" x14ac:dyDescent="0.2">
      <c r="A32" s="3"/>
      <c r="B32" s="10" t="s">
        <v>221</v>
      </c>
      <c r="C32" s="9" t="s">
        <v>18</v>
      </c>
      <c r="D32" s="9" t="s">
        <v>59</v>
      </c>
      <c r="E32" s="9" t="s">
        <v>17</v>
      </c>
      <c r="F32" s="13" t="s">
        <v>222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</row>
    <row r="33" spans="1:252" ht="15" customHeight="1" x14ac:dyDescent="0.2">
      <c r="A33" s="22"/>
      <c r="B33" s="9" t="s">
        <v>225</v>
      </c>
      <c r="C33" s="9" t="s">
        <v>18</v>
      </c>
      <c r="D33" s="9" t="s">
        <v>59</v>
      </c>
      <c r="E33" s="9" t="s">
        <v>26</v>
      </c>
      <c r="F33" s="13" t="s">
        <v>226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</row>
    <row r="34" spans="1:252" ht="12.75" customHeight="1" x14ac:dyDescent="0.2">
      <c r="A34" s="3"/>
      <c r="B34" s="10" t="s">
        <v>229</v>
      </c>
      <c r="C34" s="9" t="s">
        <v>18</v>
      </c>
      <c r="D34" s="9" t="s">
        <v>59</v>
      </c>
      <c r="E34" s="10" t="s">
        <v>47</v>
      </c>
      <c r="F34" s="11" t="str">
        <f>HYPERLINK("http://www.festivaldebiarritz.com/","http://www.festivaldebiarritz.com")</f>
        <v>http://www.festivaldebiarritz.com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</row>
    <row r="35" spans="1:252" ht="12.75" customHeight="1" x14ac:dyDescent="0.2">
      <c r="A35" s="3"/>
      <c r="B35" s="10" t="s">
        <v>232</v>
      </c>
      <c r="C35" s="9" t="s">
        <v>18</v>
      </c>
      <c r="D35" s="9" t="s">
        <v>85</v>
      </c>
      <c r="E35" s="10" t="s">
        <v>43</v>
      </c>
      <c r="F35" s="13" t="s">
        <v>233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</row>
    <row r="36" spans="1:252" ht="12.75" customHeight="1" x14ac:dyDescent="0.2">
      <c r="A36" s="3"/>
      <c r="B36" s="10" t="s">
        <v>236</v>
      </c>
      <c r="C36" s="9" t="s">
        <v>18</v>
      </c>
      <c r="D36" s="9" t="s">
        <v>237</v>
      </c>
      <c r="E36" s="10" t="s">
        <v>33</v>
      </c>
      <c r="F36" s="11" t="str">
        <f>HYPERLINK("http://www.wff.pl/en/","http://www.wff.pl/en/")</f>
        <v>http://www.wff.pl/en/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</row>
    <row r="37" spans="1:252" ht="12.75" customHeight="1" x14ac:dyDescent="0.2">
      <c r="A37" s="3"/>
      <c r="B37" s="9" t="s">
        <v>240</v>
      </c>
      <c r="C37" s="9" t="s">
        <v>18</v>
      </c>
      <c r="D37" s="9" t="s">
        <v>241</v>
      </c>
      <c r="E37" s="9" t="s">
        <v>36</v>
      </c>
      <c r="F37" s="13" t="s">
        <v>242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</row>
    <row r="38" spans="1:252" ht="12.75" customHeight="1" x14ac:dyDescent="0.2">
      <c r="A38" s="3"/>
      <c r="B38" s="10" t="s">
        <v>245</v>
      </c>
      <c r="C38" s="9" t="s">
        <v>18</v>
      </c>
      <c r="D38" s="9" t="s">
        <v>241</v>
      </c>
      <c r="E38" s="10" t="s">
        <v>33</v>
      </c>
      <c r="F38" s="11" t="str">
        <f>HYPERLINK("http://www.bfi.org.uk/","http://www.bfi.org.uk")</f>
        <v>http://www.bfi.org.uk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</row>
    <row r="39" spans="1:252" ht="12.75" customHeight="1" x14ac:dyDescent="0.2">
      <c r="A39" s="3"/>
      <c r="B39" s="9" t="s">
        <v>251</v>
      </c>
      <c r="C39" s="9" t="s">
        <v>11</v>
      </c>
      <c r="D39" s="9" t="s">
        <v>16</v>
      </c>
      <c r="E39" s="9" t="s">
        <v>60</v>
      </c>
      <c r="F39" s="13" t="s">
        <v>252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</row>
    <row r="40" spans="1:252" ht="12.75" customHeight="1" x14ac:dyDescent="0.2">
      <c r="A40" s="3"/>
      <c r="B40" s="10" t="s">
        <v>255</v>
      </c>
      <c r="C40" s="9" t="s">
        <v>11</v>
      </c>
      <c r="D40" s="9" t="s">
        <v>16</v>
      </c>
      <c r="E40" s="10" t="s">
        <v>28</v>
      </c>
      <c r="F40" s="11" t="str">
        <f>HYPERLINK("http://www.festivaldegramado.net/","http://www.festivaldegramado.net/")</f>
        <v>http://www.festivaldegramado.net/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</row>
    <row r="41" spans="1:252" ht="12.75" customHeight="1" x14ac:dyDescent="0.2">
      <c r="A41" s="3"/>
      <c r="B41" s="10" t="s">
        <v>258</v>
      </c>
      <c r="C41" s="9" t="s">
        <v>11</v>
      </c>
      <c r="D41" s="9" t="s">
        <v>39</v>
      </c>
      <c r="E41" s="10" t="s">
        <v>28</v>
      </c>
      <c r="F41" s="11" t="str">
        <f>HYPERLINK("http://www.sanfic.com/","http://www.sanfic.com/")</f>
        <v>http://www.sanfic.com/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</row>
    <row r="42" spans="1:252" ht="12.75" customHeight="1" x14ac:dyDescent="0.2">
      <c r="A42" s="3"/>
      <c r="B42" s="10" t="s">
        <v>261</v>
      </c>
      <c r="C42" s="9" t="s">
        <v>11</v>
      </c>
      <c r="D42" s="9" t="s">
        <v>262</v>
      </c>
      <c r="E42" s="10" t="s">
        <v>69</v>
      </c>
      <c r="F42" s="11" t="str">
        <f>HYPERLINK("http://www.habanafilmfestival.com/","http://www.habanafilmfestival.com/")</f>
        <v>http://www.habanafilmfestival.com/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</row>
    <row r="43" spans="1:252" ht="12.75" customHeight="1" x14ac:dyDescent="0.2">
      <c r="A43" s="3"/>
      <c r="B43" s="12" t="s">
        <v>264</v>
      </c>
      <c r="C43" s="12" t="s">
        <v>11</v>
      </c>
      <c r="D43" s="12" t="s">
        <v>57</v>
      </c>
      <c r="E43" s="12" t="s">
        <v>36</v>
      </c>
      <c r="F43" s="21" t="s">
        <v>266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</row>
    <row r="44" spans="1:252" ht="12.75" customHeight="1" x14ac:dyDescent="0.2">
      <c r="A44" s="3"/>
      <c r="B44" s="12" t="s">
        <v>268</v>
      </c>
      <c r="C44" s="12" t="s">
        <v>11</v>
      </c>
      <c r="D44" s="12" t="s">
        <v>57</v>
      </c>
      <c r="E44" s="12" t="s">
        <v>17</v>
      </c>
      <c r="F44" s="21" t="s">
        <v>269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</row>
    <row r="45" spans="1:252" ht="12.75" customHeight="1" x14ac:dyDescent="0.2">
      <c r="A45" s="3"/>
      <c r="B45" s="12" t="s">
        <v>271</v>
      </c>
      <c r="C45" s="12" t="s">
        <v>11</v>
      </c>
      <c r="D45" s="12" t="s">
        <v>57</v>
      </c>
      <c r="E45" s="12" t="s">
        <v>47</v>
      </c>
      <c r="F45" s="21" t="s">
        <v>272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</row>
    <row r="46" spans="1:252" ht="12.75" customHeight="1" x14ac:dyDescent="0.2">
      <c r="A46" s="3"/>
      <c r="B46" s="12" t="s">
        <v>275</v>
      </c>
      <c r="C46" s="12" t="s">
        <v>23</v>
      </c>
      <c r="D46" s="12" t="s">
        <v>276</v>
      </c>
      <c r="E46" s="12" t="s">
        <v>33</v>
      </c>
      <c r="F46" s="21" t="s">
        <v>277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</row>
    <row r="47" spans="1:252" ht="13.5" customHeight="1" x14ac:dyDescent="0.2">
      <c r="A47" s="3"/>
      <c r="B47" s="10" t="s">
        <v>280</v>
      </c>
      <c r="C47" s="9" t="s">
        <v>23</v>
      </c>
      <c r="D47" s="10" t="s">
        <v>95</v>
      </c>
      <c r="E47" s="10" t="s">
        <v>13</v>
      </c>
      <c r="F47" s="11" t="s">
        <v>281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</row>
    <row r="48" spans="1:252" ht="12.75" customHeight="1" x14ac:dyDescent="0.2">
      <c r="A48" s="3"/>
      <c r="B48" s="9" t="s">
        <v>285</v>
      </c>
      <c r="C48" s="9" t="s">
        <v>23</v>
      </c>
      <c r="D48" s="9" t="s">
        <v>24</v>
      </c>
      <c r="E48" s="9" t="s">
        <v>36</v>
      </c>
      <c r="F48" s="13" t="s">
        <v>286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</row>
    <row r="49" spans="1:252" ht="12.75" customHeight="1" x14ac:dyDescent="0.2">
      <c r="A49" s="3"/>
      <c r="B49" s="9" t="s">
        <v>289</v>
      </c>
      <c r="C49" s="9" t="s">
        <v>23</v>
      </c>
      <c r="D49" s="9" t="s">
        <v>24</v>
      </c>
      <c r="E49" s="10" t="s">
        <v>33</v>
      </c>
      <c r="F49" s="11" t="str">
        <f>HYPERLINK("http://www.chicagofilmfestival.com/","http://www.chicagofilmfestival.com/")</f>
        <v>http://www.chicagofilmfestival.com/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</row>
    <row r="51" spans="1:252" ht="12.75" x14ac:dyDescent="0.2">
      <c r="B51" s="23"/>
      <c r="C51" s="23"/>
      <c r="D51" s="23"/>
      <c r="E51" s="23"/>
      <c r="F51" s="23"/>
    </row>
    <row r="52" spans="1:252" ht="12.75" x14ac:dyDescent="0.2">
      <c r="B52" s="23"/>
      <c r="C52" s="23"/>
      <c r="D52" s="23"/>
      <c r="E52" s="23"/>
      <c r="F52" s="23"/>
    </row>
    <row r="53" spans="1:252" ht="12.75" x14ac:dyDescent="0.2">
      <c r="B53" s="23"/>
      <c r="C53" s="23"/>
      <c r="D53" s="23"/>
      <c r="E53" s="23"/>
      <c r="F53" s="23"/>
    </row>
    <row r="54" spans="1:252" ht="12.75" x14ac:dyDescent="0.2">
      <c r="B54" s="23"/>
      <c r="C54" s="23"/>
      <c r="D54" s="23"/>
      <c r="E54" s="23"/>
      <c r="F54" s="23"/>
    </row>
    <row r="55" spans="1:252" ht="12.75" x14ac:dyDescent="0.2">
      <c r="B55" s="23"/>
      <c r="C55" s="23"/>
      <c r="D55" s="23"/>
      <c r="E55" s="23"/>
      <c r="F55" s="23"/>
    </row>
    <row r="56" spans="1:252" ht="12.75" x14ac:dyDescent="0.2">
      <c r="B56" s="23"/>
      <c r="C56" s="23"/>
      <c r="D56" s="23"/>
      <c r="E56" s="23"/>
      <c r="F56" s="23"/>
    </row>
    <row r="57" spans="1:252" ht="12.75" x14ac:dyDescent="0.2">
      <c r="B57" s="23"/>
      <c r="C57" s="23"/>
      <c r="D57" s="23"/>
      <c r="E57" s="23"/>
      <c r="F57" s="23"/>
    </row>
    <row r="58" spans="1:252" ht="12.75" x14ac:dyDescent="0.2">
      <c r="B58" s="23"/>
      <c r="C58" s="23"/>
      <c r="D58" s="23"/>
      <c r="E58" s="23"/>
      <c r="F58" s="23"/>
    </row>
    <row r="59" spans="1:252" ht="12.75" x14ac:dyDescent="0.2">
      <c r="B59" s="23"/>
      <c r="C59" s="23"/>
      <c r="D59" s="23"/>
      <c r="E59" s="23"/>
      <c r="F59" s="23"/>
    </row>
    <row r="60" spans="1:252" ht="12.75" x14ac:dyDescent="0.2">
      <c r="B60" s="23"/>
      <c r="C60" s="23"/>
      <c r="D60" s="23"/>
      <c r="E60" s="23"/>
      <c r="F60" s="23"/>
    </row>
    <row r="61" spans="1:252" ht="12.75" x14ac:dyDescent="0.2">
      <c r="B61" s="23"/>
      <c r="C61" s="23"/>
      <c r="D61" s="23"/>
      <c r="E61" s="23"/>
      <c r="F61" s="23"/>
    </row>
    <row r="62" spans="1:252" ht="12.75" x14ac:dyDescent="0.2">
      <c r="B62" s="23"/>
      <c r="C62" s="23"/>
      <c r="D62" s="23"/>
      <c r="E62" s="23"/>
      <c r="F62" s="23"/>
    </row>
    <row r="63" spans="1:252" ht="12.75" x14ac:dyDescent="0.2">
      <c r="B63" s="23"/>
      <c r="C63" s="23"/>
      <c r="D63" s="23"/>
      <c r="E63" s="23"/>
      <c r="F63" s="23"/>
    </row>
    <row r="64" spans="1:252" ht="12.75" x14ac:dyDescent="0.2">
      <c r="B64" s="23"/>
      <c r="C64" s="23"/>
      <c r="D64" s="23"/>
      <c r="E64" s="23"/>
      <c r="F64" s="23"/>
    </row>
    <row r="65" spans="2:6" ht="12.75" x14ac:dyDescent="0.2">
      <c r="B65" s="23"/>
      <c r="C65" s="23"/>
      <c r="D65" s="23"/>
      <c r="E65" s="23"/>
      <c r="F65" s="23"/>
    </row>
    <row r="66" spans="2:6" ht="12.75" x14ac:dyDescent="0.2">
      <c r="B66" s="23"/>
      <c r="C66" s="23"/>
      <c r="D66" s="23"/>
      <c r="E66" s="23"/>
      <c r="F66" s="23"/>
    </row>
    <row r="67" spans="2:6" ht="12.75" x14ac:dyDescent="0.2">
      <c r="B67" s="23"/>
      <c r="C67" s="23"/>
      <c r="D67" s="23"/>
      <c r="E67" s="23"/>
      <c r="F67" s="23"/>
    </row>
    <row r="68" spans="2:6" ht="12.75" x14ac:dyDescent="0.2">
      <c r="B68" s="23"/>
      <c r="C68" s="23"/>
      <c r="D68" s="23"/>
      <c r="E68" s="23"/>
      <c r="F68" s="23"/>
    </row>
    <row r="69" spans="2:6" ht="12.75" x14ac:dyDescent="0.2">
      <c r="B69" s="23"/>
      <c r="C69" s="23"/>
      <c r="D69" s="23"/>
      <c r="E69" s="23"/>
      <c r="F69" s="23"/>
    </row>
    <row r="70" spans="2:6" ht="12.75" x14ac:dyDescent="0.2">
      <c r="B70" s="23"/>
      <c r="C70" s="23"/>
      <c r="D70" s="23"/>
      <c r="E70" s="23"/>
      <c r="F70" s="23"/>
    </row>
    <row r="71" spans="2:6" ht="12.75" x14ac:dyDescent="0.2">
      <c r="B71" s="23"/>
      <c r="C71" s="23"/>
      <c r="D71" s="23"/>
      <c r="E71" s="23"/>
      <c r="F71" s="23"/>
    </row>
    <row r="72" spans="2:6" ht="12.75" x14ac:dyDescent="0.2">
      <c r="B72" s="23"/>
      <c r="C72" s="23"/>
      <c r="D72" s="23"/>
      <c r="E72" s="23"/>
      <c r="F72" s="23"/>
    </row>
    <row r="73" spans="2:6" ht="12.75" x14ac:dyDescent="0.2">
      <c r="B73" s="23"/>
      <c r="C73" s="23"/>
      <c r="D73" s="23"/>
      <c r="E73" s="23"/>
      <c r="F73" s="23"/>
    </row>
    <row r="74" spans="2:6" ht="12.75" x14ac:dyDescent="0.2">
      <c r="B74" s="23"/>
      <c r="C74" s="23"/>
      <c r="D74" s="23"/>
      <c r="E74" s="23"/>
      <c r="F74" s="23"/>
    </row>
    <row r="75" spans="2:6" ht="12.75" x14ac:dyDescent="0.2">
      <c r="B75" s="23"/>
      <c r="C75" s="23"/>
      <c r="D75" s="23"/>
      <c r="E75" s="23"/>
      <c r="F75" s="23"/>
    </row>
    <row r="76" spans="2:6" ht="12.75" x14ac:dyDescent="0.2">
      <c r="B76" s="23"/>
      <c r="C76" s="23"/>
      <c r="D76" s="23"/>
      <c r="E76" s="23"/>
      <c r="F76" s="23"/>
    </row>
    <row r="77" spans="2:6" ht="12.75" x14ac:dyDescent="0.2">
      <c r="B77" s="23"/>
      <c r="C77" s="23"/>
      <c r="D77" s="23"/>
      <c r="E77" s="23"/>
      <c r="F77" s="23"/>
    </row>
    <row r="78" spans="2:6" ht="12.75" x14ac:dyDescent="0.2">
      <c r="B78" s="23"/>
      <c r="C78" s="23"/>
      <c r="D78" s="23"/>
      <c r="E78" s="23"/>
      <c r="F78" s="23"/>
    </row>
    <row r="79" spans="2:6" ht="12.75" x14ac:dyDescent="0.2">
      <c r="B79" s="23"/>
      <c r="C79" s="23"/>
      <c r="D79" s="23"/>
      <c r="E79" s="23"/>
      <c r="F79" s="23"/>
    </row>
    <row r="80" spans="2:6" ht="12.75" x14ac:dyDescent="0.2">
      <c r="B80" s="23"/>
      <c r="C80" s="23"/>
      <c r="D80" s="23"/>
      <c r="E80" s="23"/>
      <c r="F80" s="23"/>
    </row>
    <row r="81" spans="2:6" ht="12.75" x14ac:dyDescent="0.2">
      <c r="B81" s="23"/>
      <c r="C81" s="23"/>
      <c r="D81" s="23"/>
      <c r="E81" s="23"/>
      <c r="F81" s="23"/>
    </row>
    <row r="82" spans="2:6" ht="12.75" x14ac:dyDescent="0.2">
      <c r="B82" s="23"/>
      <c r="C82" s="23"/>
      <c r="D82" s="23"/>
      <c r="E82" s="23"/>
      <c r="F82" s="23"/>
    </row>
    <row r="83" spans="2:6" ht="12.75" x14ac:dyDescent="0.2">
      <c r="B83" s="23"/>
      <c r="C83" s="23"/>
      <c r="D83" s="23"/>
      <c r="E83" s="23"/>
      <c r="F83" s="23"/>
    </row>
    <row r="84" spans="2:6" ht="12.75" x14ac:dyDescent="0.2">
      <c r="B84" s="23"/>
      <c r="C84" s="23"/>
      <c r="D84" s="23"/>
      <c r="E84" s="23"/>
      <c r="F84" s="23"/>
    </row>
    <row r="85" spans="2:6" ht="12.75" x14ac:dyDescent="0.2">
      <c r="B85" s="23"/>
      <c r="C85" s="23"/>
      <c r="D85" s="23"/>
      <c r="E85" s="23"/>
      <c r="F85" s="23"/>
    </row>
    <row r="86" spans="2:6" ht="12.75" x14ac:dyDescent="0.2">
      <c r="B86" s="23"/>
      <c r="C86" s="23"/>
      <c r="D86" s="23"/>
      <c r="E86" s="23"/>
      <c r="F86" s="23"/>
    </row>
    <row r="87" spans="2:6" ht="12.75" x14ac:dyDescent="0.2">
      <c r="B87" s="23"/>
      <c r="C87" s="23"/>
      <c r="D87" s="23"/>
      <c r="E87" s="23"/>
      <c r="F87" s="23"/>
    </row>
    <row r="88" spans="2:6" ht="12.75" x14ac:dyDescent="0.2">
      <c r="B88" s="23"/>
      <c r="C88" s="23"/>
      <c r="D88" s="23"/>
      <c r="E88" s="23"/>
      <c r="F88" s="23"/>
    </row>
    <row r="89" spans="2:6" ht="12.75" x14ac:dyDescent="0.2">
      <c r="B89" s="23"/>
      <c r="C89" s="23"/>
      <c r="D89" s="23"/>
      <c r="E89" s="23"/>
      <c r="F89" s="23"/>
    </row>
    <row r="90" spans="2:6" ht="12.75" x14ac:dyDescent="0.2">
      <c r="B90" s="23"/>
      <c r="C90" s="23"/>
      <c r="D90" s="23"/>
      <c r="E90" s="23"/>
      <c r="F90" s="23"/>
    </row>
    <row r="91" spans="2:6" ht="12.75" x14ac:dyDescent="0.2">
      <c r="B91" s="23"/>
      <c r="C91" s="23"/>
      <c r="D91" s="23"/>
      <c r="E91" s="23"/>
      <c r="F91" s="23"/>
    </row>
    <row r="92" spans="2:6" ht="12.75" x14ac:dyDescent="0.2">
      <c r="B92" s="23"/>
      <c r="C92" s="23"/>
      <c r="D92" s="23"/>
      <c r="E92" s="23"/>
      <c r="F92" s="23"/>
    </row>
    <row r="93" spans="2:6" ht="12.75" x14ac:dyDescent="0.2">
      <c r="B93" s="23"/>
      <c r="C93" s="23"/>
      <c r="D93" s="23"/>
      <c r="E93" s="23"/>
      <c r="F93" s="23"/>
    </row>
    <row r="94" spans="2:6" ht="12.75" x14ac:dyDescent="0.2">
      <c r="B94" s="23"/>
      <c r="C94" s="23"/>
      <c r="D94" s="23"/>
      <c r="E94" s="23"/>
      <c r="F94" s="23"/>
    </row>
    <row r="95" spans="2:6" ht="12.75" x14ac:dyDescent="0.2">
      <c r="B95" s="23"/>
      <c r="C95" s="23"/>
      <c r="D95" s="23"/>
      <c r="E95" s="23"/>
      <c r="F95" s="23"/>
    </row>
    <row r="96" spans="2:6" ht="12.75" x14ac:dyDescent="0.2">
      <c r="B96" s="23"/>
      <c r="C96" s="23"/>
      <c r="D96" s="23"/>
      <c r="E96" s="23"/>
      <c r="F96" s="23"/>
    </row>
    <row r="97" spans="2:6" ht="12.75" x14ac:dyDescent="0.2">
      <c r="B97" s="23"/>
      <c r="C97" s="23"/>
      <c r="D97" s="23"/>
      <c r="E97" s="23"/>
      <c r="F97" s="23"/>
    </row>
    <row r="98" spans="2:6" ht="12.75" x14ac:dyDescent="0.2">
      <c r="B98" s="23"/>
      <c r="C98" s="23"/>
      <c r="D98" s="23"/>
      <c r="E98" s="23"/>
      <c r="F98" s="23"/>
    </row>
    <row r="99" spans="2:6" ht="12.75" x14ac:dyDescent="0.2">
      <c r="B99" s="23"/>
      <c r="C99" s="23"/>
      <c r="D99" s="23"/>
      <c r="E99" s="23"/>
      <c r="F99" s="23"/>
    </row>
    <row r="100" spans="2:6" ht="12.75" x14ac:dyDescent="0.2">
      <c r="B100" s="23"/>
      <c r="C100" s="23"/>
      <c r="D100" s="23"/>
      <c r="E100" s="23"/>
      <c r="F100" s="23"/>
    </row>
    <row r="101" spans="2:6" ht="12.75" x14ac:dyDescent="0.2">
      <c r="B101" s="23"/>
      <c r="C101" s="23"/>
      <c r="D101" s="23"/>
      <c r="E101" s="23"/>
      <c r="F101" s="23"/>
    </row>
    <row r="102" spans="2:6" ht="12.75" x14ac:dyDescent="0.2">
      <c r="B102" s="23"/>
      <c r="C102" s="23"/>
      <c r="D102" s="23"/>
      <c r="E102" s="23"/>
      <c r="F102" s="23"/>
    </row>
    <row r="103" spans="2:6" ht="12.75" x14ac:dyDescent="0.2">
      <c r="B103" s="23"/>
      <c r="C103" s="23"/>
      <c r="D103" s="23"/>
      <c r="E103" s="23"/>
      <c r="F103" s="23"/>
    </row>
    <row r="104" spans="2:6" ht="12.75" x14ac:dyDescent="0.2">
      <c r="B104" s="23"/>
      <c r="C104" s="23"/>
      <c r="D104" s="23"/>
      <c r="E104" s="23"/>
      <c r="F104" s="23"/>
    </row>
    <row r="105" spans="2:6" ht="12.75" x14ac:dyDescent="0.2">
      <c r="B105" s="23"/>
      <c r="C105" s="23"/>
      <c r="D105" s="23"/>
      <c r="E105" s="23"/>
      <c r="F105" s="23"/>
    </row>
    <row r="106" spans="2:6" ht="12.75" x14ac:dyDescent="0.2">
      <c r="B106" s="23"/>
      <c r="C106" s="23"/>
      <c r="D106" s="23"/>
      <c r="E106" s="23"/>
      <c r="F106" s="23"/>
    </row>
    <row r="107" spans="2:6" ht="12.75" x14ac:dyDescent="0.2">
      <c r="B107" s="23"/>
      <c r="C107" s="23"/>
      <c r="D107" s="23"/>
      <c r="E107" s="23"/>
      <c r="F107" s="23"/>
    </row>
    <row r="108" spans="2:6" ht="12.75" x14ac:dyDescent="0.2">
      <c r="B108" s="23"/>
      <c r="C108" s="23"/>
      <c r="D108" s="23"/>
      <c r="E108" s="23"/>
      <c r="F108" s="23"/>
    </row>
    <row r="109" spans="2:6" ht="12.75" x14ac:dyDescent="0.2">
      <c r="B109" s="23"/>
      <c r="C109" s="23"/>
      <c r="D109" s="23"/>
      <c r="E109" s="23"/>
      <c r="F109" s="23"/>
    </row>
    <row r="110" spans="2:6" ht="12.75" x14ac:dyDescent="0.2">
      <c r="B110" s="23"/>
      <c r="C110" s="23"/>
      <c r="D110" s="23"/>
      <c r="E110" s="23"/>
      <c r="F110" s="23"/>
    </row>
    <row r="111" spans="2:6" ht="12.75" x14ac:dyDescent="0.2">
      <c r="B111" s="23"/>
      <c r="C111" s="23"/>
      <c r="D111" s="23"/>
      <c r="E111" s="23"/>
      <c r="F111" s="23"/>
    </row>
    <row r="112" spans="2:6" ht="12.75" x14ac:dyDescent="0.2">
      <c r="B112" s="23"/>
      <c r="C112" s="23"/>
      <c r="D112" s="23"/>
      <c r="E112" s="23"/>
      <c r="F112" s="23"/>
    </row>
    <row r="113" spans="2:6" ht="12.75" x14ac:dyDescent="0.2">
      <c r="B113" s="23"/>
      <c r="C113" s="23"/>
      <c r="D113" s="23"/>
      <c r="E113" s="23"/>
      <c r="F113" s="23"/>
    </row>
    <row r="114" spans="2:6" ht="12.75" x14ac:dyDescent="0.2">
      <c r="B114" s="23"/>
      <c r="C114" s="23"/>
      <c r="D114" s="23"/>
      <c r="E114" s="23"/>
      <c r="F114" s="23"/>
    </row>
    <row r="115" spans="2:6" ht="12.75" x14ac:dyDescent="0.2">
      <c r="B115" s="23"/>
      <c r="C115" s="23"/>
      <c r="D115" s="23"/>
      <c r="E115" s="23"/>
      <c r="F115" s="23"/>
    </row>
    <row r="116" spans="2:6" ht="12.75" x14ac:dyDescent="0.2">
      <c r="B116" s="23"/>
      <c r="C116" s="23"/>
      <c r="D116" s="23"/>
      <c r="E116" s="23"/>
      <c r="F116" s="23"/>
    </row>
    <row r="117" spans="2:6" ht="12.75" x14ac:dyDescent="0.2">
      <c r="B117" s="23"/>
      <c r="C117" s="23"/>
      <c r="D117" s="23"/>
      <c r="E117" s="23"/>
      <c r="F117" s="23"/>
    </row>
    <row r="118" spans="2:6" ht="12.75" x14ac:dyDescent="0.2">
      <c r="B118" s="23"/>
      <c r="C118" s="23"/>
      <c r="D118" s="23"/>
      <c r="E118" s="23"/>
      <c r="F118" s="23"/>
    </row>
    <row r="119" spans="2:6" ht="12.75" x14ac:dyDescent="0.2">
      <c r="B119" s="23"/>
      <c r="C119" s="23"/>
      <c r="D119" s="23"/>
      <c r="E119" s="23"/>
      <c r="F119" s="23"/>
    </row>
    <row r="120" spans="2:6" ht="12.75" x14ac:dyDescent="0.2">
      <c r="B120" s="23"/>
      <c r="C120" s="23"/>
      <c r="D120" s="23"/>
      <c r="E120" s="23"/>
      <c r="F120" s="23"/>
    </row>
    <row r="121" spans="2:6" ht="12.75" x14ac:dyDescent="0.2">
      <c r="B121" s="23"/>
      <c r="C121" s="23"/>
      <c r="D121" s="23"/>
      <c r="E121" s="23"/>
      <c r="F121" s="23"/>
    </row>
    <row r="122" spans="2:6" ht="12.75" x14ac:dyDescent="0.2">
      <c r="B122" s="23"/>
      <c r="C122" s="23"/>
      <c r="D122" s="23"/>
      <c r="E122" s="23"/>
      <c r="F122" s="23"/>
    </row>
    <row r="123" spans="2:6" ht="12.75" x14ac:dyDescent="0.2">
      <c r="B123" s="23"/>
      <c r="C123" s="23"/>
      <c r="D123" s="23"/>
      <c r="E123" s="23"/>
      <c r="F123" s="23"/>
    </row>
    <row r="124" spans="2:6" ht="12.75" x14ac:dyDescent="0.2">
      <c r="B124" s="23"/>
      <c r="C124" s="23"/>
      <c r="D124" s="23"/>
      <c r="E124" s="23"/>
      <c r="F124" s="23"/>
    </row>
    <row r="125" spans="2:6" ht="12.75" x14ac:dyDescent="0.2">
      <c r="B125" s="23"/>
      <c r="C125" s="23"/>
      <c r="D125" s="23"/>
      <c r="E125" s="23"/>
      <c r="F125" s="23"/>
    </row>
    <row r="126" spans="2:6" ht="12.75" x14ac:dyDescent="0.2">
      <c r="B126" s="23"/>
      <c r="C126" s="23"/>
      <c r="D126" s="23"/>
      <c r="E126" s="23"/>
      <c r="F126" s="23"/>
    </row>
    <row r="127" spans="2:6" ht="12.75" x14ac:dyDescent="0.2">
      <c r="B127" s="23"/>
      <c r="C127" s="23"/>
      <c r="D127" s="23"/>
      <c r="E127" s="23"/>
      <c r="F127" s="23"/>
    </row>
    <row r="128" spans="2:6" ht="12.75" x14ac:dyDescent="0.2">
      <c r="B128" s="23"/>
      <c r="C128" s="23"/>
      <c r="D128" s="23"/>
      <c r="E128" s="23"/>
      <c r="F128" s="23"/>
    </row>
    <row r="129" spans="2:6" ht="12.75" x14ac:dyDescent="0.2">
      <c r="B129" s="23"/>
      <c r="C129" s="23"/>
      <c r="D129" s="23"/>
      <c r="E129" s="23"/>
      <c r="F129" s="23"/>
    </row>
    <row r="130" spans="2:6" ht="12.75" x14ac:dyDescent="0.2">
      <c r="B130" s="23"/>
      <c r="C130" s="23"/>
      <c r="D130" s="23"/>
      <c r="E130" s="23"/>
      <c r="F130" s="23"/>
    </row>
    <row r="131" spans="2:6" ht="12.75" x14ac:dyDescent="0.2">
      <c r="B131" s="23"/>
      <c r="C131" s="23"/>
      <c r="D131" s="23"/>
      <c r="E131" s="23"/>
      <c r="F131" s="23"/>
    </row>
    <row r="132" spans="2:6" ht="12.75" x14ac:dyDescent="0.2">
      <c r="B132" s="23"/>
      <c r="C132" s="23"/>
      <c r="D132" s="23"/>
      <c r="E132" s="23"/>
      <c r="F132" s="23"/>
    </row>
    <row r="133" spans="2:6" ht="12.75" x14ac:dyDescent="0.2">
      <c r="B133" s="23"/>
      <c r="C133" s="23"/>
      <c r="D133" s="23"/>
      <c r="E133" s="23"/>
      <c r="F133" s="23"/>
    </row>
    <row r="134" spans="2:6" ht="12.75" x14ac:dyDescent="0.2">
      <c r="B134" s="23"/>
      <c r="C134" s="23"/>
      <c r="D134" s="23"/>
      <c r="E134" s="23"/>
      <c r="F134" s="23"/>
    </row>
    <row r="135" spans="2:6" ht="12.75" x14ac:dyDescent="0.2">
      <c r="B135" s="23"/>
      <c r="C135" s="23"/>
      <c r="D135" s="23"/>
      <c r="E135" s="23"/>
      <c r="F135" s="23"/>
    </row>
    <row r="136" spans="2:6" ht="12.75" x14ac:dyDescent="0.2">
      <c r="B136" s="23"/>
      <c r="C136" s="23"/>
      <c r="D136" s="23"/>
      <c r="E136" s="23"/>
      <c r="F136" s="23"/>
    </row>
    <row r="137" spans="2:6" ht="12.75" x14ac:dyDescent="0.2">
      <c r="B137" s="23"/>
      <c r="C137" s="23"/>
      <c r="D137" s="23"/>
      <c r="E137" s="23"/>
      <c r="F137" s="23"/>
    </row>
    <row r="138" spans="2:6" ht="12.75" x14ac:dyDescent="0.2">
      <c r="B138" s="23"/>
      <c r="C138" s="23"/>
      <c r="D138" s="23"/>
      <c r="E138" s="23"/>
      <c r="F138" s="23"/>
    </row>
    <row r="139" spans="2:6" ht="12.75" x14ac:dyDescent="0.2">
      <c r="B139" s="23"/>
      <c r="C139" s="23"/>
      <c r="D139" s="23"/>
      <c r="E139" s="23"/>
      <c r="F139" s="23"/>
    </row>
    <row r="140" spans="2:6" ht="12.75" x14ac:dyDescent="0.2">
      <c r="B140" s="23"/>
      <c r="C140" s="23"/>
      <c r="D140" s="23"/>
      <c r="E140" s="23"/>
      <c r="F140" s="23"/>
    </row>
    <row r="141" spans="2:6" ht="12.75" x14ac:dyDescent="0.2">
      <c r="B141" s="23"/>
      <c r="C141" s="23"/>
      <c r="D141" s="23"/>
      <c r="E141" s="23"/>
      <c r="F141" s="23"/>
    </row>
    <row r="142" spans="2:6" ht="12.75" x14ac:dyDescent="0.2">
      <c r="B142" s="23"/>
      <c r="C142" s="23"/>
      <c r="D142" s="23"/>
      <c r="E142" s="23"/>
      <c r="F142" s="23"/>
    </row>
    <row r="143" spans="2:6" ht="12.75" x14ac:dyDescent="0.2">
      <c r="B143" s="23"/>
      <c r="C143" s="23"/>
      <c r="D143" s="23"/>
      <c r="E143" s="23"/>
      <c r="F143" s="23"/>
    </row>
    <row r="144" spans="2:6" ht="12.75" x14ac:dyDescent="0.2">
      <c r="B144" s="23"/>
      <c r="C144" s="23"/>
      <c r="D144" s="23"/>
      <c r="E144" s="23"/>
      <c r="F144" s="23"/>
    </row>
    <row r="145" spans="2:6" ht="12.75" x14ac:dyDescent="0.2">
      <c r="B145" s="23"/>
      <c r="C145" s="23"/>
      <c r="D145" s="23"/>
      <c r="E145" s="23"/>
      <c r="F145" s="23"/>
    </row>
    <row r="146" spans="2:6" ht="12.75" x14ac:dyDescent="0.2">
      <c r="B146" s="23"/>
      <c r="C146" s="23"/>
      <c r="D146" s="23"/>
      <c r="E146" s="23"/>
      <c r="F146" s="23"/>
    </row>
    <row r="147" spans="2:6" ht="12.75" x14ac:dyDescent="0.2">
      <c r="B147" s="23"/>
      <c r="C147" s="23"/>
      <c r="D147" s="23"/>
      <c r="E147" s="23"/>
      <c r="F147" s="23"/>
    </row>
    <row r="148" spans="2:6" ht="12.75" x14ac:dyDescent="0.2">
      <c r="B148" s="23"/>
      <c r="C148" s="23"/>
      <c r="D148" s="23"/>
      <c r="E148" s="23"/>
      <c r="F148" s="23"/>
    </row>
    <row r="149" spans="2:6" ht="12.75" x14ac:dyDescent="0.2">
      <c r="B149" s="23"/>
      <c r="C149" s="23"/>
      <c r="D149" s="23"/>
      <c r="E149" s="23"/>
      <c r="F149" s="23"/>
    </row>
    <row r="150" spans="2:6" ht="12.75" x14ac:dyDescent="0.2">
      <c r="B150" s="23"/>
      <c r="C150" s="23"/>
      <c r="D150" s="23"/>
      <c r="E150" s="23"/>
      <c r="F150" s="23"/>
    </row>
    <row r="151" spans="2:6" ht="12.75" x14ac:dyDescent="0.2">
      <c r="B151" s="23"/>
      <c r="C151" s="23"/>
      <c r="D151" s="23"/>
      <c r="E151" s="23"/>
      <c r="F151" s="23"/>
    </row>
    <row r="152" spans="2:6" ht="12.75" x14ac:dyDescent="0.2">
      <c r="B152" s="23"/>
      <c r="C152" s="23"/>
      <c r="D152" s="23"/>
      <c r="E152" s="23"/>
      <c r="F152" s="23"/>
    </row>
    <row r="153" spans="2:6" ht="12.75" x14ac:dyDescent="0.2">
      <c r="B153" s="23"/>
      <c r="C153" s="23"/>
      <c r="D153" s="23"/>
      <c r="E153" s="23"/>
      <c r="F153" s="23"/>
    </row>
    <row r="154" spans="2:6" ht="12.75" x14ac:dyDescent="0.2">
      <c r="B154" s="23"/>
      <c r="C154" s="23"/>
      <c r="D154" s="23"/>
      <c r="E154" s="23"/>
      <c r="F154" s="23"/>
    </row>
    <row r="155" spans="2:6" ht="12.75" x14ac:dyDescent="0.2">
      <c r="B155" s="23"/>
      <c r="C155" s="23"/>
      <c r="D155" s="23"/>
      <c r="E155" s="23"/>
      <c r="F155" s="23"/>
    </row>
    <row r="156" spans="2:6" ht="12.75" x14ac:dyDescent="0.2">
      <c r="B156" s="23"/>
      <c r="C156" s="23"/>
      <c r="D156" s="23"/>
      <c r="E156" s="23"/>
      <c r="F156" s="23"/>
    </row>
    <row r="157" spans="2:6" ht="12.75" x14ac:dyDescent="0.2">
      <c r="B157" s="23"/>
      <c r="C157" s="23"/>
      <c r="D157" s="23"/>
      <c r="E157" s="23"/>
      <c r="F157" s="23"/>
    </row>
    <row r="158" spans="2:6" ht="12.75" x14ac:dyDescent="0.2">
      <c r="B158" s="23"/>
      <c r="C158" s="23"/>
      <c r="D158" s="23"/>
      <c r="E158" s="23"/>
      <c r="F158" s="23"/>
    </row>
    <row r="159" spans="2:6" ht="12.75" x14ac:dyDescent="0.2">
      <c r="B159" s="23"/>
      <c r="C159" s="23"/>
      <c r="D159" s="23"/>
      <c r="E159" s="23"/>
      <c r="F159" s="23"/>
    </row>
    <row r="160" spans="2:6" ht="12.75" x14ac:dyDescent="0.2">
      <c r="B160" s="23"/>
      <c r="C160" s="23"/>
      <c r="D160" s="23"/>
      <c r="E160" s="23"/>
      <c r="F160" s="23"/>
    </row>
    <row r="161" spans="2:6" ht="12.75" x14ac:dyDescent="0.2">
      <c r="B161" s="23"/>
      <c r="C161" s="23"/>
      <c r="D161" s="23"/>
      <c r="E161" s="23"/>
      <c r="F161" s="23"/>
    </row>
    <row r="162" spans="2:6" ht="12.75" x14ac:dyDescent="0.2">
      <c r="B162" s="23"/>
      <c r="C162" s="23"/>
      <c r="D162" s="23"/>
      <c r="E162" s="23"/>
      <c r="F162" s="23"/>
    </row>
    <row r="163" spans="2:6" ht="12.75" x14ac:dyDescent="0.2">
      <c r="B163" s="23"/>
      <c r="C163" s="23"/>
      <c r="D163" s="23"/>
      <c r="E163" s="23"/>
      <c r="F163" s="23"/>
    </row>
    <row r="164" spans="2:6" ht="12.75" x14ac:dyDescent="0.2">
      <c r="B164" s="23"/>
      <c r="C164" s="23"/>
      <c r="D164" s="23"/>
      <c r="E164" s="23"/>
      <c r="F164" s="23"/>
    </row>
    <row r="165" spans="2:6" ht="12.75" x14ac:dyDescent="0.2">
      <c r="B165" s="23"/>
      <c r="C165" s="23"/>
      <c r="D165" s="23"/>
      <c r="E165" s="23"/>
      <c r="F165" s="23"/>
    </row>
    <row r="166" spans="2:6" ht="12.75" x14ac:dyDescent="0.2">
      <c r="B166" s="23"/>
      <c r="C166" s="23"/>
      <c r="D166" s="23"/>
      <c r="E166" s="23"/>
      <c r="F166" s="23"/>
    </row>
    <row r="167" spans="2:6" ht="12.75" x14ac:dyDescent="0.2">
      <c r="B167" s="23"/>
      <c r="C167" s="23"/>
      <c r="D167" s="23"/>
      <c r="E167" s="23"/>
      <c r="F167" s="23"/>
    </row>
    <row r="168" spans="2:6" ht="12.75" x14ac:dyDescent="0.2">
      <c r="B168" s="23"/>
      <c r="C168" s="23"/>
      <c r="D168" s="23"/>
      <c r="E168" s="23"/>
      <c r="F168" s="23"/>
    </row>
    <row r="169" spans="2:6" ht="12.75" x14ac:dyDescent="0.2">
      <c r="B169" s="23"/>
      <c r="C169" s="23"/>
      <c r="D169" s="23"/>
      <c r="E169" s="23"/>
      <c r="F169" s="23"/>
    </row>
    <row r="170" spans="2:6" ht="12.75" x14ac:dyDescent="0.2">
      <c r="B170" s="23"/>
      <c r="C170" s="23"/>
      <c r="D170" s="23"/>
      <c r="E170" s="23"/>
      <c r="F170" s="23"/>
    </row>
    <row r="171" spans="2:6" ht="12.75" x14ac:dyDescent="0.2">
      <c r="B171" s="23"/>
      <c r="C171" s="23"/>
      <c r="D171" s="23"/>
      <c r="E171" s="23"/>
      <c r="F171" s="23"/>
    </row>
    <row r="172" spans="2:6" ht="12.75" x14ac:dyDescent="0.2">
      <c r="B172" s="23"/>
      <c r="C172" s="23"/>
      <c r="D172" s="23"/>
      <c r="E172" s="23"/>
      <c r="F172" s="23"/>
    </row>
    <row r="173" spans="2:6" ht="12.75" x14ac:dyDescent="0.2">
      <c r="B173" s="23"/>
      <c r="C173" s="23"/>
      <c r="D173" s="23"/>
      <c r="E173" s="23"/>
      <c r="F173" s="23"/>
    </row>
    <row r="174" spans="2:6" ht="12.75" x14ac:dyDescent="0.2">
      <c r="B174" s="23"/>
      <c r="C174" s="23"/>
      <c r="D174" s="23"/>
      <c r="E174" s="23"/>
      <c r="F174" s="23"/>
    </row>
    <row r="175" spans="2:6" ht="12.75" x14ac:dyDescent="0.2">
      <c r="B175" s="23"/>
      <c r="C175" s="23"/>
      <c r="D175" s="23"/>
      <c r="E175" s="23"/>
      <c r="F175" s="23"/>
    </row>
    <row r="176" spans="2:6" ht="12.75" x14ac:dyDescent="0.2">
      <c r="B176" s="23"/>
      <c r="C176" s="23"/>
      <c r="D176" s="23"/>
      <c r="E176" s="23"/>
      <c r="F176" s="23"/>
    </row>
    <row r="177" spans="2:6" ht="12.75" x14ac:dyDescent="0.2">
      <c r="B177" s="23"/>
      <c r="C177" s="23"/>
      <c r="D177" s="23"/>
      <c r="E177" s="23"/>
      <c r="F177" s="23"/>
    </row>
    <row r="178" spans="2:6" ht="12.75" x14ac:dyDescent="0.2">
      <c r="B178" s="23"/>
      <c r="C178" s="23"/>
      <c r="D178" s="23"/>
      <c r="E178" s="23"/>
      <c r="F178" s="23"/>
    </row>
    <row r="179" spans="2:6" ht="12.75" x14ac:dyDescent="0.2">
      <c r="B179" s="23"/>
      <c r="C179" s="23"/>
      <c r="D179" s="23"/>
      <c r="E179" s="23"/>
      <c r="F179" s="23"/>
    </row>
    <row r="180" spans="2:6" ht="12.75" x14ac:dyDescent="0.2">
      <c r="B180" s="23"/>
      <c r="C180" s="23"/>
      <c r="D180" s="23"/>
      <c r="E180" s="23"/>
      <c r="F180" s="23"/>
    </row>
    <row r="181" spans="2:6" ht="12.75" x14ac:dyDescent="0.2">
      <c r="B181" s="23"/>
      <c r="C181" s="23"/>
      <c r="D181" s="23"/>
      <c r="E181" s="23"/>
      <c r="F181" s="23"/>
    </row>
    <row r="182" spans="2:6" ht="12.75" x14ac:dyDescent="0.2">
      <c r="B182" s="23"/>
      <c r="C182" s="23"/>
      <c r="D182" s="23"/>
      <c r="E182" s="23"/>
      <c r="F182" s="23"/>
    </row>
    <row r="183" spans="2:6" ht="12.75" x14ac:dyDescent="0.2">
      <c r="B183" s="23"/>
      <c r="C183" s="23"/>
      <c r="D183" s="23"/>
      <c r="E183" s="23"/>
      <c r="F183" s="23"/>
    </row>
    <row r="184" spans="2:6" ht="12.75" x14ac:dyDescent="0.2">
      <c r="B184" s="23"/>
      <c r="C184" s="23"/>
      <c r="D184" s="23"/>
      <c r="E184" s="23"/>
      <c r="F184" s="23"/>
    </row>
    <row r="185" spans="2:6" ht="12.75" x14ac:dyDescent="0.2">
      <c r="B185" s="23"/>
      <c r="C185" s="23"/>
      <c r="D185" s="23"/>
      <c r="E185" s="23"/>
      <c r="F185" s="23"/>
    </row>
    <row r="186" spans="2:6" ht="12.75" x14ac:dyDescent="0.2">
      <c r="B186" s="23"/>
      <c r="C186" s="23"/>
      <c r="D186" s="23"/>
      <c r="E186" s="23"/>
      <c r="F186" s="23"/>
    </row>
    <row r="187" spans="2:6" ht="12.75" x14ac:dyDescent="0.2">
      <c r="B187" s="23"/>
      <c r="C187" s="23"/>
      <c r="D187" s="23"/>
      <c r="E187" s="23"/>
      <c r="F187" s="23"/>
    </row>
    <row r="188" spans="2:6" ht="12.75" x14ac:dyDescent="0.2">
      <c r="B188" s="23"/>
      <c r="C188" s="23"/>
      <c r="D188" s="23"/>
      <c r="E188" s="23"/>
      <c r="F188" s="23"/>
    </row>
    <row r="189" spans="2:6" ht="12.75" x14ac:dyDescent="0.2">
      <c r="B189" s="23"/>
      <c r="C189" s="23"/>
      <c r="D189" s="23"/>
      <c r="E189" s="23"/>
      <c r="F189" s="23"/>
    </row>
    <row r="190" spans="2:6" ht="12.75" x14ac:dyDescent="0.2">
      <c r="B190" s="23"/>
      <c r="C190" s="23"/>
      <c r="D190" s="23"/>
      <c r="E190" s="23"/>
      <c r="F190" s="23"/>
    </row>
    <row r="191" spans="2:6" ht="12.75" x14ac:dyDescent="0.2">
      <c r="B191" s="23"/>
      <c r="C191" s="23"/>
      <c r="D191" s="23"/>
      <c r="E191" s="23"/>
      <c r="F191" s="23"/>
    </row>
    <row r="192" spans="2:6" ht="12.75" x14ac:dyDescent="0.2">
      <c r="B192" s="23"/>
      <c r="C192" s="23"/>
      <c r="D192" s="23"/>
      <c r="E192" s="23"/>
      <c r="F192" s="23"/>
    </row>
    <row r="193" spans="2:6" ht="12.75" x14ac:dyDescent="0.2">
      <c r="B193" s="23"/>
      <c r="C193" s="23"/>
      <c r="D193" s="23"/>
      <c r="E193" s="23"/>
      <c r="F193" s="23"/>
    </row>
    <row r="194" spans="2:6" ht="12.75" x14ac:dyDescent="0.2">
      <c r="B194" s="23"/>
      <c r="C194" s="23"/>
      <c r="D194" s="23"/>
      <c r="E194" s="23"/>
      <c r="F194" s="23"/>
    </row>
    <row r="195" spans="2:6" ht="12.75" x14ac:dyDescent="0.2">
      <c r="B195" s="23"/>
      <c r="C195" s="23"/>
      <c r="D195" s="23"/>
      <c r="E195" s="23"/>
      <c r="F195" s="23"/>
    </row>
    <row r="196" spans="2:6" ht="12.75" x14ac:dyDescent="0.2">
      <c r="B196" s="23"/>
      <c r="C196" s="23"/>
      <c r="D196" s="23"/>
      <c r="E196" s="23"/>
      <c r="F196" s="23"/>
    </row>
    <row r="197" spans="2:6" ht="12.75" x14ac:dyDescent="0.2">
      <c r="B197" s="23"/>
      <c r="C197" s="23"/>
      <c r="D197" s="23"/>
      <c r="E197" s="23"/>
      <c r="F197" s="23"/>
    </row>
    <row r="198" spans="2:6" ht="12.75" x14ac:dyDescent="0.2">
      <c r="B198" s="23"/>
      <c r="C198" s="23"/>
      <c r="D198" s="23"/>
      <c r="E198" s="23"/>
      <c r="F198" s="23"/>
    </row>
    <row r="199" spans="2:6" ht="12.75" x14ac:dyDescent="0.2">
      <c r="B199" s="23"/>
      <c r="C199" s="23"/>
      <c r="D199" s="23"/>
      <c r="E199" s="23"/>
      <c r="F199" s="23"/>
    </row>
    <row r="200" spans="2:6" ht="12.75" x14ac:dyDescent="0.2">
      <c r="B200" s="23"/>
      <c r="C200" s="23"/>
      <c r="D200" s="23"/>
      <c r="E200" s="23"/>
      <c r="F200" s="23"/>
    </row>
    <row r="201" spans="2:6" ht="12.75" x14ac:dyDescent="0.2">
      <c r="B201" s="23"/>
      <c r="C201" s="23"/>
      <c r="D201" s="23"/>
      <c r="E201" s="23"/>
      <c r="F201" s="23"/>
    </row>
    <row r="202" spans="2:6" ht="12.75" x14ac:dyDescent="0.2">
      <c r="B202" s="23"/>
      <c r="C202" s="23"/>
      <c r="D202" s="23"/>
      <c r="E202" s="23"/>
      <c r="F202" s="23"/>
    </row>
    <row r="203" spans="2:6" ht="12.75" x14ac:dyDescent="0.2">
      <c r="B203" s="23"/>
      <c r="C203" s="23"/>
      <c r="D203" s="23"/>
      <c r="E203" s="23"/>
      <c r="F203" s="23"/>
    </row>
    <row r="204" spans="2:6" ht="12.75" x14ac:dyDescent="0.2">
      <c r="B204" s="23"/>
      <c r="C204" s="23"/>
      <c r="D204" s="23"/>
      <c r="E204" s="23"/>
      <c r="F204" s="23"/>
    </row>
    <row r="205" spans="2:6" ht="12.75" x14ac:dyDescent="0.2">
      <c r="B205" s="23"/>
      <c r="C205" s="23"/>
      <c r="D205" s="23"/>
      <c r="E205" s="23"/>
      <c r="F205" s="23"/>
    </row>
    <row r="206" spans="2:6" ht="12.75" x14ac:dyDescent="0.2">
      <c r="B206" s="23"/>
      <c r="C206" s="23"/>
      <c r="D206" s="23"/>
      <c r="E206" s="23"/>
      <c r="F206" s="23"/>
    </row>
    <row r="207" spans="2:6" ht="12.75" x14ac:dyDescent="0.2">
      <c r="B207" s="23"/>
      <c r="C207" s="23"/>
      <c r="D207" s="23"/>
      <c r="E207" s="23"/>
      <c r="F207" s="23"/>
    </row>
    <row r="208" spans="2:6" ht="12.75" x14ac:dyDescent="0.2">
      <c r="B208" s="23"/>
      <c r="C208" s="23"/>
      <c r="D208" s="23"/>
      <c r="E208" s="23"/>
      <c r="F208" s="23"/>
    </row>
    <row r="209" spans="2:6" ht="12.75" x14ac:dyDescent="0.2">
      <c r="B209" s="23"/>
      <c r="C209" s="23"/>
      <c r="D209" s="23"/>
      <c r="E209" s="23"/>
      <c r="F209" s="23"/>
    </row>
    <row r="210" spans="2:6" ht="12.75" x14ac:dyDescent="0.2">
      <c r="B210" s="23"/>
      <c r="C210" s="23"/>
      <c r="D210" s="23"/>
      <c r="E210" s="23"/>
      <c r="F210" s="23"/>
    </row>
    <row r="211" spans="2:6" ht="12.75" x14ac:dyDescent="0.2">
      <c r="B211" s="23"/>
      <c r="C211" s="23"/>
      <c r="D211" s="23"/>
      <c r="E211" s="23"/>
      <c r="F211" s="23"/>
    </row>
    <row r="212" spans="2:6" ht="12.75" x14ac:dyDescent="0.2">
      <c r="B212" s="23"/>
      <c r="C212" s="23"/>
      <c r="D212" s="23"/>
      <c r="E212" s="23"/>
      <c r="F212" s="23"/>
    </row>
    <row r="213" spans="2:6" ht="12.75" x14ac:dyDescent="0.2">
      <c r="B213" s="23"/>
      <c r="C213" s="23"/>
      <c r="D213" s="23"/>
      <c r="E213" s="23"/>
      <c r="F213" s="23"/>
    </row>
    <row r="214" spans="2:6" ht="12.75" x14ac:dyDescent="0.2">
      <c r="B214" s="23"/>
      <c r="C214" s="23"/>
      <c r="D214" s="23"/>
      <c r="E214" s="23"/>
      <c r="F214" s="23"/>
    </row>
    <row r="215" spans="2:6" ht="12.75" x14ac:dyDescent="0.2">
      <c r="B215" s="23"/>
      <c r="C215" s="23"/>
      <c r="D215" s="23"/>
      <c r="E215" s="23"/>
      <c r="F215" s="23"/>
    </row>
    <row r="216" spans="2:6" ht="12.75" x14ac:dyDescent="0.2">
      <c r="B216" s="23"/>
      <c r="C216" s="23"/>
      <c r="D216" s="23"/>
      <c r="E216" s="23"/>
      <c r="F216" s="23"/>
    </row>
    <row r="217" spans="2:6" ht="12.75" x14ac:dyDescent="0.2">
      <c r="B217" s="23"/>
      <c r="C217" s="23"/>
      <c r="D217" s="23"/>
      <c r="E217" s="23"/>
      <c r="F217" s="23"/>
    </row>
    <row r="218" spans="2:6" ht="12.75" x14ac:dyDescent="0.2">
      <c r="B218" s="23"/>
      <c r="C218" s="23"/>
      <c r="D218" s="23"/>
      <c r="E218" s="23"/>
      <c r="F218" s="23"/>
    </row>
    <row r="219" spans="2:6" ht="12.75" x14ac:dyDescent="0.2">
      <c r="B219" s="23"/>
      <c r="C219" s="23"/>
      <c r="D219" s="23"/>
      <c r="E219" s="23"/>
      <c r="F219" s="23"/>
    </row>
    <row r="220" spans="2:6" ht="12.75" x14ac:dyDescent="0.2">
      <c r="B220" s="23"/>
      <c r="C220" s="23"/>
      <c r="D220" s="23"/>
      <c r="E220" s="23"/>
      <c r="F220" s="23"/>
    </row>
    <row r="221" spans="2:6" ht="12.75" x14ac:dyDescent="0.2">
      <c r="B221" s="23"/>
      <c r="C221" s="23"/>
      <c r="D221" s="23"/>
      <c r="E221" s="23"/>
      <c r="F221" s="23"/>
    </row>
    <row r="222" spans="2:6" ht="12.75" x14ac:dyDescent="0.2">
      <c r="B222" s="23"/>
      <c r="C222" s="23"/>
      <c r="D222" s="23"/>
      <c r="E222" s="23"/>
      <c r="F222" s="23"/>
    </row>
    <row r="223" spans="2:6" ht="12.75" x14ac:dyDescent="0.2">
      <c r="B223" s="23"/>
      <c r="C223" s="23"/>
      <c r="D223" s="23"/>
      <c r="E223" s="23"/>
      <c r="F223" s="23"/>
    </row>
    <row r="224" spans="2:6" ht="12.75" x14ac:dyDescent="0.2">
      <c r="B224" s="23"/>
      <c r="C224" s="23"/>
      <c r="D224" s="23"/>
      <c r="E224" s="23"/>
      <c r="F224" s="23"/>
    </row>
    <row r="225" spans="2:6" ht="12.75" x14ac:dyDescent="0.2">
      <c r="B225" s="23"/>
      <c r="C225" s="23"/>
      <c r="D225" s="23"/>
      <c r="E225" s="23"/>
      <c r="F225" s="23"/>
    </row>
    <row r="226" spans="2:6" ht="12.75" x14ac:dyDescent="0.2">
      <c r="B226" s="23"/>
      <c r="C226" s="23"/>
      <c r="D226" s="23"/>
      <c r="E226" s="23"/>
      <c r="F226" s="23"/>
    </row>
    <row r="227" spans="2:6" ht="12.75" x14ac:dyDescent="0.2">
      <c r="B227" s="23"/>
      <c r="C227" s="23"/>
      <c r="D227" s="23"/>
      <c r="E227" s="23"/>
      <c r="F227" s="23"/>
    </row>
    <row r="228" spans="2:6" ht="12.75" x14ac:dyDescent="0.2">
      <c r="B228" s="23"/>
      <c r="C228" s="23"/>
      <c r="D228" s="23"/>
      <c r="E228" s="23"/>
      <c r="F228" s="23"/>
    </row>
    <row r="229" spans="2:6" ht="12.75" x14ac:dyDescent="0.2">
      <c r="B229" s="23"/>
      <c r="C229" s="23"/>
      <c r="D229" s="23"/>
      <c r="E229" s="23"/>
      <c r="F229" s="23"/>
    </row>
    <row r="230" spans="2:6" ht="12.75" x14ac:dyDescent="0.2">
      <c r="B230" s="23"/>
      <c r="C230" s="23"/>
      <c r="D230" s="23"/>
      <c r="E230" s="23"/>
      <c r="F230" s="23"/>
    </row>
    <row r="231" spans="2:6" ht="12.75" x14ac:dyDescent="0.2">
      <c r="B231" s="23"/>
      <c r="C231" s="23"/>
      <c r="D231" s="23"/>
      <c r="E231" s="23"/>
      <c r="F231" s="23"/>
    </row>
    <row r="232" spans="2:6" ht="12.75" x14ac:dyDescent="0.2">
      <c r="B232" s="23"/>
      <c r="C232" s="23"/>
      <c r="D232" s="23"/>
      <c r="E232" s="23"/>
      <c r="F232" s="23"/>
    </row>
    <row r="233" spans="2:6" ht="12.75" x14ac:dyDescent="0.2">
      <c r="B233" s="23"/>
      <c r="C233" s="23"/>
      <c r="D233" s="23"/>
      <c r="E233" s="23"/>
      <c r="F233" s="23"/>
    </row>
    <row r="234" spans="2:6" ht="12.75" x14ac:dyDescent="0.2">
      <c r="B234" s="23"/>
      <c r="C234" s="23"/>
      <c r="D234" s="23"/>
      <c r="E234" s="23"/>
      <c r="F234" s="23"/>
    </row>
    <row r="235" spans="2:6" ht="12.75" x14ac:dyDescent="0.2">
      <c r="B235" s="23"/>
      <c r="C235" s="23"/>
      <c r="D235" s="23"/>
      <c r="E235" s="23"/>
      <c r="F235" s="23"/>
    </row>
    <row r="236" spans="2:6" ht="12.75" x14ac:dyDescent="0.2">
      <c r="B236" s="23"/>
      <c r="C236" s="23"/>
      <c r="D236" s="23"/>
      <c r="E236" s="23"/>
      <c r="F236" s="23"/>
    </row>
    <row r="237" spans="2:6" ht="12.75" x14ac:dyDescent="0.2">
      <c r="B237" s="23"/>
      <c r="C237" s="23"/>
      <c r="D237" s="23"/>
      <c r="E237" s="23"/>
      <c r="F237" s="23"/>
    </row>
    <row r="238" spans="2:6" ht="12.75" x14ac:dyDescent="0.2">
      <c r="B238" s="23"/>
      <c r="C238" s="23"/>
      <c r="D238" s="23"/>
      <c r="E238" s="23"/>
      <c r="F238" s="23"/>
    </row>
    <row r="239" spans="2:6" ht="12.75" x14ac:dyDescent="0.2">
      <c r="B239" s="23"/>
      <c r="C239" s="23"/>
      <c r="D239" s="23"/>
      <c r="E239" s="23"/>
      <c r="F239" s="23"/>
    </row>
    <row r="240" spans="2:6" ht="12.75" x14ac:dyDescent="0.2">
      <c r="B240" s="23"/>
      <c r="C240" s="23"/>
      <c r="D240" s="23"/>
      <c r="E240" s="23"/>
      <c r="F240" s="23"/>
    </row>
    <row r="241" spans="2:6" ht="12.75" x14ac:dyDescent="0.2">
      <c r="B241" s="23"/>
      <c r="C241" s="23"/>
      <c r="D241" s="23"/>
      <c r="E241" s="23"/>
      <c r="F241" s="23"/>
    </row>
    <row r="242" spans="2:6" ht="12.75" x14ac:dyDescent="0.2">
      <c r="B242" s="23"/>
      <c r="C242" s="23"/>
      <c r="D242" s="23"/>
      <c r="E242" s="23"/>
      <c r="F242" s="23"/>
    </row>
    <row r="243" spans="2:6" ht="12.75" x14ac:dyDescent="0.2">
      <c r="B243" s="23"/>
      <c r="C243" s="23"/>
      <c r="D243" s="23"/>
      <c r="E243" s="23"/>
      <c r="F243" s="23"/>
    </row>
    <row r="244" spans="2:6" ht="12.75" x14ac:dyDescent="0.2">
      <c r="B244" s="23"/>
      <c r="C244" s="23"/>
      <c r="D244" s="23"/>
      <c r="E244" s="23"/>
      <c r="F244" s="23"/>
    </row>
    <row r="245" spans="2:6" ht="12.75" x14ac:dyDescent="0.2">
      <c r="B245" s="23"/>
      <c r="C245" s="23"/>
      <c r="D245" s="23"/>
      <c r="E245" s="23"/>
      <c r="F245" s="23"/>
    </row>
    <row r="246" spans="2:6" ht="12.75" x14ac:dyDescent="0.2">
      <c r="B246" s="23"/>
      <c r="C246" s="23"/>
      <c r="D246" s="23"/>
      <c r="E246" s="23"/>
      <c r="F246" s="23"/>
    </row>
    <row r="247" spans="2:6" ht="12.75" x14ac:dyDescent="0.2">
      <c r="B247" s="23"/>
      <c r="C247" s="23"/>
      <c r="D247" s="23"/>
      <c r="E247" s="23"/>
      <c r="F247" s="23"/>
    </row>
    <row r="248" spans="2:6" ht="12.75" x14ac:dyDescent="0.2">
      <c r="B248" s="23"/>
      <c r="C248" s="23"/>
      <c r="D248" s="23"/>
      <c r="E248" s="23"/>
      <c r="F248" s="23"/>
    </row>
    <row r="249" spans="2:6" ht="12.75" x14ac:dyDescent="0.2">
      <c r="B249" s="23"/>
      <c r="C249" s="23"/>
      <c r="D249" s="23"/>
      <c r="E249" s="23"/>
      <c r="F249" s="23"/>
    </row>
    <row r="250" spans="2:6" ht="12.75" x14ac:dyDescent="0.2">
      <c r="B250" s="23"/>
      <c r="C250" s="23"/>
      <c r="D250" s="23"/>
      <c r="E250" s="23"/>
      <c r="F250" s="23"/>
    </row>
    <row r="251" spans="2:6" ht="12.75" x14ac:dyDescent="0.2">
      <c r="B251" s="23"/>
      <c r="C251" s="23"/>
      <c r="D251" s="23"/>
      <c r="E251" s="23"/>
      <c r="F251" s="23"/>
    </row>
    <row r="252" spans="2:6" ht="12.75" x14ac:dyDescent="0.2">
      <c r="B252" s="23"/>
      <c r="C252" s="23"/>
      <c r="D252" s="23"/>
      <c r="E252" s="23"/>
      <c r="F252" s="23"/>
    </row>
    <row r="253" spans="2:6" ht="12.75" x14ac:dyDescent="0.2">
      <c r="B253" s="23"/>
      <c r="C253" s="23"/>
      <c r="D253" s="23"/>
      <c r="E253" s="23"/>
      <c r="F253" s="23"/>
    </row>
    <row r="254" spans="2:6" ht="12.75" x14ac:dyDescent="0.2">
      <c r="B254" s="23"/>
      <c r="C254" s="23"/>
      <c r="D254" s="23"/>
      <c r="E254" s="23"/>
      <c r="F254" s="23"/>
    </row>
    <row r="255" spans="2:6" ht="12.75" x14ac:dyDescent="0.2">
      <c r="B255" s="23"/>
      <c r="C255" s="23"/>
      <c r="D255" s="23"/>
      <c r="E255" s="23"/>
      <c r="F255" s="23"/>
    </row>
    <row r="256" spans="2:6" ht="12.75" x14ac:dyDescent="0.2">
      <c r="B256" s="23"/>
      <c r="C256" s="23"/>
      <c r="D256" s="23"/>
      <c r="E256" s="23"/>
      <c r="F256" s="23"/>
    </row>
    <row r="257" spans="2:6" ht="12.75" x14ac:dyDescent="0.2">
      <c r="B257" s="23"/>
      <c r="C257" s="23"/>
      <c r="D257" s="23"/>
      <c r="E257" s="23"/>
      <c r="F257" s="23"/>
    </row>
    <row r="258" spans="2:6" ht="12.75" x14ac:dyDescent="0.2">
      <c r="B258" s="23"/>
      <c r="C258" s="23"/>
      <c r="D258" s="23"/>
      <c r="E258" s="23"/>
      <c r="F258" s="23"/>
    </row>
    <row r="259" spans="2:6" ht="12.75" x14ac:dyDescent="0.2">
      <c r="B259" s="23"/>
      <c r="C259" s="23"/>
      <c r="D259" s="23"/>
      <c r="E259" s="23"/>
      <c r="F259" s="23"/>
    </row>
    <row r="260" spans="2:6" ht="12.75" x14ac:dyDescent="0.2">
      <c r="B260" s="23"/>
      <c r="C260" s="23"/>
      <c r="D260" s="23"/>
      <c r="E260" s="23"/>
      <c r="F260" s="23"/>
    </row>
    <row r="261" spans="2:6" ht="12.75" x14ac:dyDescent="0.2">
      <c r="B261" s="23"/>
      <c r="C261" s="23"/>
      <c r="D261" s="23"/>
      <c r="E261" s="23"/>
      <c r="F261" s="23"/>
    </row>
    <row r="262" spans="2:6" ht="12.75" x14ac:dyDescent="0.2">
      <c r="B262" s="23"/>
      <c r="C262" s="23"/>
      <c r="D262" s="23"/>
      <c r="E262" s="23"/>
      <c r="F262" s="23"/>
    </row>
    <row r="263" spans="2:6" ht="12.75" x14ac:dyDescent="0.2">
      <c r="B263" s="23"/>
      <c r="C263" s="23"/>
      <c r="D263" s="23"/>
      <c r="E263" s="23"/>
      <c r="F263" s="23"/>
    </row>
    <row r="264" spans="2:6" ht="12.75" x14ac:dyDescent="0.2">
      <c r="B264" s="23"/>
      <c r="C264" s="23"/>
      <c r="D264" s="23"/>
      <c r="E264" s="23"/>
      <c r="F264" s="23"/>
    </row>
    <row r="265" spans="2:6" ht="12.75" x14ac:dyDescent="0.2">
      <c r="B265" s="23"/>
      <c r="C265" s="23"/>
      <c r="D265" s="23"/>
      <c r="E265" s="23"/>
      <c r="F265" s="23"/>
    </row>
    <row r="266" spans="2:6" ht="12.75" x14ac:dyDescent="0.2">
      <c r="B266" s="23"/>
      <c r="C266" s="23"/>
      <c r="D266" s="23"/>
      <c r="E266" s="23"/>
      <c r="F266" s="23"/>
    </row>
    <row r="267" spans="2:6" ht="12.75" x14ac:dyDescent="0.2">
      <c r="B267" s="23"/>
      <c r="C267" s="23"/>
      <c r="D267" s="23"/>
      <c r="E267" s="23"/>
      <c r="F267" s="23"/>
    </row>
    <row r="268" spans="2:6" ht="12.75" x14ac:dyDescent="0.2">
      <c r="B268" s="23"/>
      <c r="C268" s="23"/>
      <c r="D268" s="23"/>
      <c r="E268" s="23"/>
      <c r="F268" s="23"/>
    </row>
    <row r="269" spans="2:6" ht="12.75" x14ac:dyDescent="0.2">
      <c r="B269" s="23"/>
      <c r="C269" s="23"/>
      <c r="D269" s="23"/>
      <c r="E269" s="23"/>
      <c r="F269" s="23"/>
    </row>
    <row r="270" spans="2:6" ht="12.75" x14ac:dyDescent="0.2">
      <c r="B270" s="23"/>
      <c r="C270" s="23"/>
      <c r="D270" s="23"/>
      <c r="E270" s="23"/>
      <c r="F270" s="23"/>
    </row>
    <row r="271" spans="2:6" ht="12.75" x14ac:dyDescent="0.2">
      <c r="B271" s="23"/>
      <c r="C271" s="23"/>
      <c r="D271" s="23"/>
      <c r="E271" s="23"/>
      <c r="F271" s="23"/>
    </row>
    <row r="272" spans="2:6" ht="12.75" x14ac:dyDescent="0.2">
      <c r="B272" s="23"/>
      <c r="C272" s="23"/>
      <c r="D272" s="23"/>
      <c r="E272" s="23"/>
      <c r="F272" s="23"/>
    </row>
    <row r="273" spans="2:6" ht="12.75" x14ac:dyDescent="0.2">
      <c r="B273" s="23"/>
      <c r="C273" s="23"/>
      <c r="D273" s="23"/>
      <c r="E273" s="23"/>
      <c r="F273" s="23"/>
    </row>
    <row r="274" spans="2:6" ht="12.75" x14ac:dyDescent="0.2">
      <c r="B274" s="23"/>
      <c r="C274" s="23"/>
      <c r="D274" s="23"/>
      <c r="E274" s="23"/>
      <c r="F274" s="23"/>
    </row>
    <row r="275" spans="2:6" ht="12.75" x14ac:dyDescent="0.2">
      <c r="B275" s="23"/>
      <c r="C275" s="23"/>
      <c r="D275" s="23"/>
      <c r="E275" s="23"/>
      <c r="F275" s="23"/>
    </row>
    <row r="276" spans="2:6" ht="12.75" x14ac:dyDescent="0.2">
      <c r="B276" s="23"/>
      <c r="C276" s="23"/>
      <c r="D276" s="23"/>
      <c r="E276" s="23"/>
      <c r="F276" s="23"/>
    </row>
    <row r="277" spans="2:6" ht="12.75" x14ac:dyDescent="0.2">
      <c r="B277" s="23"/>
      <c r="C277" s="23"/>
      <c r="D277" s="23"/>
      <c r="E277" s="23"/>
      <c r="F277" s="23"/>
    </row>
    <row r="278" spans="2:6" ht="12.75" x14ac:dyDescent="0.2">
      <c r="B278" s="23"/>
      <c r="C278" s="23"/>
      <c r="D278" s="23"/>
      <c r="E278" s="23"/>
      <c r="F278" s="23"/>
    </row>
    <row r="279" spans="2:6" ht="12.75" x14ac:dyDescent="0.2">
      <c r="B279" s="23"/>
      <c r="C279" s="23"/>
      <c r="D279" s="23"/>
      <c r="E279" s="23"/>
      <c r="F279" s="23"/>
    </row>
    <row r="280" spans="2:6" ht="12.75" x14ac:dyDescent="0.2">
      <c r="B280" s="23"/>
      <c r="C280" s="23"/>
      <c r="D280" s="23"/>
      <c r="E280" s="23"/>
      <c r="F280" s="23"/>
    </row>
    <row r="281" spans="2:6" ht="12.75" x14ac:dyDescent="0.2">
      <c r="B281" s="23"/>
      <c r="C281" s="23"/>
      <c r="D281" s="23"/>
      <c r="E281" s="23"/>
      <c r="F281" s="23"/>
    </row>
    <row r="282" spans="2:6" ht="12.75" x14ac:dyDescent="0.2">
      <c r="B282" s="23"/>
      <c r="C282" s="23"/>
      <c r="D282" s="23"/>
      <c r="E282" s="23"/>
      <c r="F282" s="23"/>
    </row>
    <row r="283" spans="2:6" ht="12.75" x14ac:dyDescent="0.2">
      <c r="B283" s="23"/>
      <c r="C283" s="23"/>
      <c r="D283" s="23"/>
      <c r="E283" s="23"/>
      <c r="F283" s="23"/>
    </row>
    <row r="284" spans="2:6" ht="12.75" x14ac:dyDescent="0.2">
      <c r="B284" s="23"/>
      <c r="C284" s="23"/>
      <c r="D284" s="23"/>
      <c r="E284" s="23"/>
      <c r="F284" s="23"/>
    </row>
    <row r="285" spans="2:6" ht="12.75" x14ac:dyDescent="0.2">
      <c r="B285" s="23"/>
      <c r="C285" s="23"/>
      <c r="D285" s="23"/>
      <c r="E285" s="23"/>
      <c r="F285" s="23"/>
    </row>
    <row r="286" spans="2:6" ht="12.75" x14ac:dyDescent="0.2">
      <c r="B286" s="23"/>
      <c r="C286" s="23"/>
      <c r="D286" s="23"/>
      <c r="E286" s="23"/>
      <c r="F286" s="23"/>
    </row>
    <row r="287" spans="2:6" ht="12.75" x14ac:dyDescent="0.2">
      <c r="B287" s="23"/>
      <c r="C287" s="23"/>
      <c r="D287" s="23"/>
      <c r="E287" s="23"/>
      <c r="F287" s="23"/>
    </row>
    <row r="288" spans="2:6" ht="12.75" x14ac:dyDescent="0.2">
      <c r="B288" s="23"/>
      <c r="C288" s="23"/>
      <c r="D288" s="23"/>
      <c r="E288" s="23"/>
      <c r="F288" s="23"/>
    </row>
    <row r="289" spans="2:6" ht="12.75" x14ac:dyDescent="0.2">
      <c r="B289" s="23"/>
      <c r="C289" s="23"/>
      <c r="D289" s="23"/>
      <c r="E289" s="23"/>
      <c r="F289" s="23"/>
    </row>
    <row r="290" spans="2:6" ht="12.75" x14ac:dyDescent="0.2">
      <c r="B290" s="23"/>
      <c r="C290" s="23"/>
      <c r="D290" s="23"/>
      <c r="E290" s="23"/>
      <c r="F290" s="23"/>
    </row>
    <row r="291" spans="2:6" ht="12.75" x14ac:dyDescent="0.2">
      <c r="B291" s="23"/>
      <c r="C291" s="23"/>
      <c r="D291" s="23"/>
      <c r="E291" s="23"/>
      <c r="F291" s="23"/>
    </row>
    <row r="292" spans="2:6" ht="12.75" x14ac:dyDescent="0.2">
      <c r="B292" s="23"/>
      <c r="C292" s="23"/>
      <c r="D292" s="23"/>
      <c r="E292" s="23"/>
      <c r="F292" s="23"/>
    </row>
    <row r="293" spans="2:6" ht="12.75" x14ac:dyDescent="0.2">
      <c r="B293" s="23"/>
      <c r="C293" s="23"/>
      <c r="D293" s="23"/>
      <c r="E293" s="23"/>
      <c r="F293" s="23"/>
    </row>
    <row r="294" spans="2:6" ht="12.75" x14ac:dyDescent="0.2">
      <c r="B294" s="23"/>
      <c r="C294" s="23"/>
      <c r="D294" s="23"/>
      <c r="E294" s="23"/>
      <c r="F294" s="23"/>
    </row>
    <row r="295" spans="2:6" ht="12.75" x14ac:dyDescent="0.2">
      <c r="B295" s="23"/>
      <c r="C295" s="23"/>
      <c r="D295" s="23"/>
      <c r="E295" s="23"/>
      <c r="F295" s="23"/>
    </row>
    <row r="296" spans="2:6" ht="12.75" x14ac:dyDescent="0.2">
      <c r="B296" s="23"/>
      <c r="C296" s="23"/>
      <c r="D296" s="23"/>
      <c r="E296" s="23"/>
      <c r="F296" s="23"/>
    </row>
    <row r="297" spans="2:6" ht="12.75" x14ac:dyDescent="0.2">
      <c r="B297" s="23"/>
      <c r="C297" s="23"/>
      <c r="D297" s="23"/>
      <c r="E297" s="23"/>
      <c r="F297" s="23"/>
    </row>
    <row r="298" spans="2:6" ht="12.75" x14ac:dyDescent="0.2">
      <c r="B298" s="23"/>
      <c r="C298" s="23"/>
      <c r="D298" s="23"/>
      <c r="E298" s="23"/>
      <c r="F298" s="23"/>
    </row>
    <row r="299" spans="2:6" ht="12.75" x14ac:dyDescent="0.2">
      <c r="B299" s="23"/>
      <c r="C299" s="23"/>
      <c r="D299" s="23"/>
      <c r="E299" s="23"/>
      <c r="F299" s="23"/>
    </row>
    <row r="300" spans="2:6" ht="12.75" x14ac:dyDescent="0.2">
      <c r="B300" s="23"/>
      <c r="C300" s="23"/>
      <c r="D300" s="23"/>
      <c r="E300" s="23"/>
      <c r="F300" s="23"/>
    </row>
    <row r="301" spans="2:6" ht="12.75" x14ac:dyDescent="0.2">
      <c r="B301" s="23"/>
      <c r="C301" s="23"/>
      <c r="D301" s="23"/>
      <c r="E301" s="23"/>
      <c r="F301" s="23"/>
    </row>
    <row r="302" spans="2:6" ht="12.75" x14ac:dyDescent="0.2">
      <c r="B302" s="23"/>
      <c r="C302" s="23"/>
      <c r="D302" s="23"/>
      <c r="E302" s="23"/>
      <c r="F302" s="23"/>
    </row>
    <row r="303" spans="2:6" ht="12.75" x14ac:dyDescent="0.2">
      <c r="B303" s="23"/>
      <c r="C303" s="23"/>
      <c r="D303" s="23"/>
      <c r="E303" s="23"/>
      <c r="F303" s="23"/>
    </row>
    <row r="304" spans="2:6" ht="12.75" x14ac:dyDescent="0.2">
      <c r="B304" s="23"/>
      <c r="C304" s="23"/>
      <c r="D304" s="23"/>
      <c r="E304" s="23"/>
      <c r="F304" s="23"/>
    </row>
    <row r="305" spans="2:6" ht="12.75" x14ac:dyDescent="0.2">
      <c r="B305" s="23"/>
      <c r="C305" s="23"/>
      <c r="D305" s="23"/>
      <c r="E305" s="23"/>
      <c r="F305" s="23"/>
    </row>
    <row r="306" spans="2:6" ht="12.75" x14ac:dyDescent="0.2">
      <c r="B306" s="23"/>
      <c r="C306" s="23"/>
      <c r="D306" s="23"/>
      <c r="E306" s="23"/>
      <c r="F306" s="23"/>
    </row>
    <row r="307" spans="2:6" ht="12.75" x14ac:dyDescent="0.2">
      <c r="B307" s="23"/>
      <c r="C307" s="23"/>
      <c r="D307" s="23"/>
      <c r="E307" s="23"/>
      <c r="F307" s="23"/>
    </row>
    <row r="308" spans="2:6" ht="12.75" x14ac:dyDescent="0.2">
      <c r="B308" s="23"/>
      <c r="C308" s="23"/>
      <c r="D308" s="23"/>
      <c r="E308" s="23"/>
      <c r="F308" s="23"/>
    </row>
    <row r="309" spans="2:6" ht="12.75" x14ac:dyDescent="0.2">
      <c r="B309" s="23"/>
      <c r="C309" s="23"/>
      <c r="D309" s="23"/>
      <c r="E309" s="23"/>
      <c r="F309" s="23"/>
    </row>
    <row r="310" spans="2:6" ht="12.75" x14ac:dyDescent="0.2">
      <c r="B310" s="23"/>
      <c r="C310" s="23"/>
      <c r="D310" s="23"/>
      <c r="E310" s="23"/>
      <c r="F310" s="23"/>
    </row>
    <row r="311" spans="2:6" ht="12.75" x14ac:dyDescent="0.2">
      <c r="B311" s="23"/>
      <c r="C311" s="23"/>
      <c r="D311" s="23"/>
      <c r="E311" s="23"/>
      <c r="F311" s="23"/>
    </row>
    <row r="312" spans="2:6" ht="12.75" x14ac:dyDescent="0.2">
      <c r="B312" s="23"/>
      <c r="C312" s="23"/>
      <c r="D312" s="23"/>
      <c r="E312" s="23"/>
      <c r="F312" s="23"/>
    </row>
    <row r="313" spans="2:6" ht="12.75" x14ac:dyDescent="0.2">
      <c r="B313" s="23"/>
      <c r="C313" s="23"/>
      <c r="D313" s="23"/>
      <c r="E313" s="23"/>
      <c r="F313" s="23"/>
    </row>
    <row r="314" spans="2:6" ht="12.75" x14ac:dyDescent="0.2">
      <c r="B314" s="23"/>
      <c r="C314" s="23"/>
      <c r="D314" s="23"/>
      <c r="E314" s="23"/>
      <c r="F314" s="23"/>
    </row>
    <row r="315" spans="2:6" ht="12.75" x14ac:dyDescent="0.2">
      <c r="B315" s="23"/>
      <c r="C315" s="23"/>
      <c r="D315" s="23"/>
      <c r="E315" s="23"/>
      <c r="F315" s="23"/>
    </row>
    <row r="316" spans="2:6" ht="12.75" x14ac:dyDescent="0.2">
      <c r="B316" s="23"/>
      <c r="C316" s="23"/>
      <c r="D316" s="23"/>
      <c r="E316" s="23"/>
      <c r="F316" s="23"/>
    </row>
    <row r="317" spans="2:6" ht="12.75" x14ac:dyDescent="0.2">
      <c r="B317" s="23"/>
      <c r="C317" s="23"/>
      <c r="D317" s="23"/>
      <c r="E317" s="23"/>
      <c r="F317" s="23"/>
    </row>
    <row r="318" spans="2:6" ht="12.75" x14ac:dyDescent="0.2">
      <c r="B318" s="23"/>
      <c r="C318" s="23"/>
      <c r="D318" s="23"/>
      <c r="E318" s="23"/>
      <c r="F318" s="23"/>
    </row>
    <row r="319" spans="2:6" ht="12.75" x14ac:dyDescent="0.2">
      <c r="B319" s="23"/>
      <c r="C319" s="23"/>
      <c r="D319" s="23"/>
      <c r="E319" s="23"/>
      <c r="F319" s="23"/>
    </row>
    <row r="320" spans="2:6" ht="12.75" x14ac:dyDescent="0.2">
      <c r="B320" s="23"/>
      <c r="C320" s="23"/>
      <c r="D320" s="23"/>
      <c r="E320" s="23"/>
      <c r="F320" s="23"/>
    </row>
    <row r="321" spans="2:6" ht="12.75" x14ac:dyDescent="0.2">
      <c r="B321" s="23"/>
      <c r="C321" s="23"/>
      <c r="D321" s="23"/>
      <c r="E321" s="23"/>
      <c r="F321" s="23"/>
    </row>
    <row r="322" spans="2:6" ht="12.75" x14ac:dyDescent="0.2">
      <c r="B322" s="23"/>
      <c r="C322" s="23"/>
      <c r="D322" s="23"/>
      <c r="E322" s="23"/>
      <c r="F322" s="23"/>
    </row>
    <row r="323" spans="2:6" ht="12.75" x14ac:dyDescent="0.2">
      <c r="B323" s="23"/>
      <c r="C323" s="23"/>
      <c r="D323" s="23"/>
      <c r="E323" s="23"/>
      <c r="F323" s="23"/>
    </row>
    <row r="324" spans="2:6" ht="12.75" x14ac:dyDescent="0.2">
      <c r="B324" s="23"/>
      <c r="C324" s="23"/>
      <c r="D324" s="23"/>
      <c r="E324" s="23"/>
      <c r="F324" s="23"/>
    </row>
    <row r="325" spans="2:6" ht="12.75" x14ac:dyDescent="0.2">
      <c r="B325" s="23"/>
      <c r="C325" s="23"/>
      <c r="D325" s="23"/>
      <c r="E325" s="23"/>
      <c r="F325" s="23"/>
    </row>
    <row r="326" spans="2:6" ht="12.75" x14ac:dyDescent="0.2">
      <c r="B326" s="23"/>
      <c r="C326" s="23"/>
      <c r="D326" s="23"/>
      <c r="E326" s="23"/>
      <c r="F326" s="23"/>
    </row>
    <row r="327" spans="2:6" ht="12.75" x14ac:dyDescent="0.2">
      <c r="B327" s="23"/>
      <c r="C327" s="23"/>
      <c r="D327" s="23"/>
      <c r="E327" s="23"/>
      <c r="F327" s="23"/>
    </row>
    <row r="328" spans="2:6" ht="12.75" x14ac:dyDescent="0.2">
      <c r="B328" s="23"/>
      <c r="C328" s="23"/>
      <c r="D328" s="23"/>
      <c r="E328" s="23"/>
      <c r="F328" s="23"/>
    </row>
    <row r="329" spans="2:6" ht="12.75" x14ac:dyDescent="0.2">
      <c r="B329" s="23"/>
      <c r="C329" s="23"/>
      <c r="D329" s="23"/>
      <c r="E329" s="23"/>
      <c r="F329" s="23"/>
    </row>
    <row r="330" spans="2:6" ht="12.75" x14ac:dyDescent="0.2">
      <c r="B330" s="23"/>
      <c r="C330" s="23"/>
      <c r="D330" s="23"/>
      <c r="E330" s="23"/>
      <c r="F330" s="23"/>
    </row>
    <row r="331" spans="2:6" ht="12.75" x14ac:dyDescent="0.2">
      <c r="B331" s="23"/>
      <c r="C331" s="23"/>
      <c r="D331" s="23"/>
      <c r="E331" s="23"/>
      <c r="F331" s="23"/>
    </row>
    <row r="332" spans="2:6" ht="12.75" x14ac:dyDescent="0.2">
      <c r="B332" s="23"/>
      <c r="C332" s="23"/>
      <c r="D332" s="23"/>
      <c r="E332" s="23"/>
      <c r="F332" s="23"/>
    </row>
    <row r="333" spans="2:6" ht="12.75" x14ac:dyDescent="0.2">
      <c r="B333" s="23"/>
      <c r="C333" s="23"/>
      <c r="D333" s="23"/>
      <c r="E333" s="23"/>
      <c r="F333" s="23"/>
    </row>
    <row r="334" spans="2:6" ht="12.75" x14ac:dyDescent="0.2">
      <c r="B334" s="23"/>
      <c r="C334" s="23"/>
      <c r="D334" s="23"/>
      <c r="E334" s="23"/>
      <c r="F334" s="23"/>
    </row>
    <row r="335" spans="2:6" ht="12.75" x14ac:dyDescent="0.2">
      <c r="B335" s="23"/>
      <c r="C335" s="23"/>
      <c r="D335" s="23"/>
      <c r="E335" s="23"/>
      <c r="F335" s="23"/>
    </row>
    <row r="336" spans="2:6" ht="12.75" x14ac:dyDescent="0.2">
      <c r="B336" s="23"/>
      <c r="C336" s="23"/>
      <c r="D336" s="23"/>
      <c r="E336" s="23"/>
      <c r="F336" s="23"/>
    </row>
    <row r="337" spans="2:6" ht="12.75" x14ac:dyDescent="0.2">
      <c r="B337" s="23"/>
      <c r="C337" s="23"/>
      <c r="D337" s="23"/>
      <c r="E337" s="23"/>
      <c r="F337" s="23"/>
    </row>
    <row r="338" spans="2:6" ht="12.75" x14ac:dyDescent="0.2">
      <c r="B338" s="23"/>
      <c r="C338" s="23"/>
      <c r="D338" s="23"/>
      <c r="E338" s="23"/>
      <c r="F338" s="23"/>
    </row>
    <row r="339" spans="2:6" ht="12.75" x14ac:dyDescent="0.2">
      <c r="B339" s="23"/>
      <c r="C339" s="23"/>
      <c r="D339" s="23"/>
      <c r="E339" s="23"/>
      <c r="F339" s="23"/>
    </row>
    <row r="340" spans="2:6" ht="12.75" x14ac:dyDescent="0.2">
      <c r="B340" s="23"/>
      <c r="C340" s="23"/>
      <c r="D340" s="23"/>
      <c r="E340" s="23"/>
      <c r="F340" s="23"/>
    </row>
    <row r="341" spans="2:6" ht="12.75" x14ac:dyDescent="0.2">
      <c r="B341" s="23"/>
      <c r="C341" s="23"/>
      <c r="D341" s="23"/>
      <c r="E341" s="23"/>
      <c r="F341" s="23"/>
    </row>
    <row r="342" spans="2:6" ht="12.75" x14ac:dyDescent="0.2">
      <c r="B342" s="23"/>
      <c r="C342" s="23"/>
      <c r="D342" s="23"/>
      <c r="E342" s="23"/>
      <c r="F342" s="23"/>
    </row>
    <row r="343" spans="2:6" ht="12.75" x14ac:dyDescent="0.2">
      <c r="B343" s="23"/>
      <c r="C343" s="23"/>
      <c r="D343" s="23"/>
      <c r="E343" s="23"/>
      <c r="F343" s="23"/>
    </row>
    <row r="344" spans="2:6" ht="12.75" x14ac:dyDescent="0.2">
      <c r="B344" s="23"/>
      <c r="C344" s="23"/>
      <c r="D344" s="23"/>
      <c r="E344" s="23"/>
      <c r="F344" s="23"/>
    </row>
    <row r="345" spans="2:6" ht="12.75" x14ac:dyDescent="0.2">
      <c r="B345" s="23"/>
      <c r="C345" s="23"/>
      <c r="D345" s="23"/>
      <c r="E345" s="23"/>
      <c r="F345" s="23"/>
    </row>
    <row r="346" spans="2:6" ht="12.75" x14ac:dyDescent="0.2">
      <c r="B346" s="23"/>
      <c r="C346" s="23"/>
      <c r="D346" s="23"/>
      <c r="E346" s="23"/>
      <c r="F346" s="23"/>
    </row>
    <row r="347" spans="2:6" ht="12.75" x14ac:dyDescent="0.2">
      <c r="B347" s="23"/>
      <c r="C347" s="23"/>
      <c r="D347" s="23"/>
      <c r="E347" s="23"/>
      <c r="F347" s="23"/>
    </row>
    <row r="348" spans="2:6" ht="12.75" x14ac:dyDescent="0.2">
      <c r="B348" s="23"/>
      <c r="C348" s="23"/>
      <c r="D348" s="23"/>
      <c r="E348" s="23"/>
      <c r="F348" s="23"/>
    </row>
    <row r="349" spans="2:6" ht="12.75" x14ac:dyDescent="0.2">
      <c r="B349" s="23"/>
      <c r="C349" s="23"/>
      <c r="D349" s="23"/>
      <c r="E349" s="23"/>
      <c r="F349" s="23"/>
    </row>
    <row r="350" spans="2:6" ht="12.75" x14ac:dyDescent="0.2">
      <c r="B350" s="23"/>
      <c r="C350" s="23"/>
      <c r="D350" s="23"/>
      <c r="E350" s="23"/>
      <c r="F350" s="23"/>
    </row>
    <row r="351" spans="2:6" ht="12.75" x14ac:dyDescent="0.2">
      <c r="B351" s="23"/>
      <c r="C351" s="23"/>
      <c r="D351" s="23"/>
      <c r="E351" s="23"/>
      <c r="F351" s="23"/>
    </row>
    <row r="352" spans="2:6" ht="12.75" x14ac:dyDescent="0.2">
      <c r="B352" s="23"/>
      <c r="C352" s="23"/>
      <c r="D352" s="23"/>
      <c r="E352" s="23"/>
      <c r="F352" s="23"/>
    </row>
    <row r="353" spans="2:6" ht="12.75" x14ac:dyDescent="0.2">
      <c r="B353" s="23"/>
      <c r="C353" s="23"/>
      <c r="D353" s="23"/>
      <c r="E353" s="23"/>
      <c r="F353" s="23"/>
    </row>
    <row r="354" spans="2:6" ht="12.75" x14ac:dyDescent="0.2">
      <c r="B354" s="23"/>
      <c r="C354" s="23"/>
      <c r="D354" s="23"/>
      <c r="E354" s="23"/>
      <c r="F354" s="23"/>
    </row>
    <row r="355" spans="2:6" ht="12.75" x14ac:dyDescent="0.2">
      <c r="B355" s="23"/>
      <c r="C355" s="23"/>
      <c r="D355" s="23"/>
      <c r="E355" s="23"/>
      <c r="F355" s="23"/>
    </row>
    <row r="356" spans="2:6" ht="12.75" x14ac:dyDescent="0.2">
      <c r="B356" s="23"/>
      <c r="C356" s="23"/>
      <c r="D356" s="23"/>
      <c r="E356" s="23"/>
      <c r="F356" s="23"/>
    </row>
    <row r="357" spans="2:6" ht="12.75" x14ac:dyDescent="0.2">
      <c r="B357" s="23"/>
      <c r="C357" s="23"/>
      <c r="D357" s="23"/>
      <c r="E357" s="23"/>
      <c r="F357" s="23"/>
    </row>
    <row r="358" spans="2:6" ht="12.75" x14ac:dyDescent="0.2">
      <c r="B358" s="23"/>
      <c r="C358" s="23"/>
      <c r="D358" s="23"/>
      <c r="E358" s="23"/>
      <c r="F358" s="23"/>
    </row>
    <row r="359" spans="2:6" ht="12.75" x14ac:dyDescent="0.2">
      <c r="B359" s="23"/>
      <c r="C359" s="23"/>
      <c r="D359" s="23"/>
      <c r="E359" s="23"/>
      <c r="F359" s="23"/>
    </row>
    <row r="360" spans="2:6" ht="12.75" x14ac:dyDescent="0.2">
      <c r="B360" s="23"/>
      <c r="C360" s="23"/>
      <c r="D360" s="23"/>
      <c r="E360" s="23"/>
      <c r="F360" s="23"/>
    </row>
    <row r="361" spans="2:6" ht="12.75" x14ac:dyDescent="0.2">
      <c r="B361" s="23"/>
      <c r="C361" s="23"/>
      <c r="D361" s="23"/>
      <c r="E361" s="23"/>
      <c r="F361" s="23"/>
    </row>
    <row r="362" spans="2:6" ht="12.75" x14ac:dyDescent="0.2">
      <c r="B362" s="23"/>
      <c r="C362" s="23"/>
      <c r="D362" s="23"/>
      <c r="E362" s="23"/>
      <c r="F362" s="23"/>
    </row>
    <row r="363" spans="2:6" ht="12.75" x14ac:dyDescent="0.2">
      <c r="B363" s="23"/>
      <c r="C363" s="23"/>
      <c r="D363" s="23"/>
      <c r="E363" s="23"/>
      <c r="F363" s="23"/>
    </row>
    <row r="364" spans="2:6" ht="12.75" x14ac:dyDescent="0.2">
      <c r="B364" s="23"/>
      <c r="C364" s="23"/>
      <c r="D364" s="23"/>
      <c r="E364" s="23"/>
      <c r="F364" s="23"/>
    </row>
    <row r="365" spans="2:6" ht="12.75" x14ac:dyDescent="0.2">
      <c r="B365" s="23"/>
      <c r="C365" s="23"/>
      <c r="D365" s="23"/>
      <c r="E365" s="23"/>
      <c r="F365" s="23"/>
    </row>
    <row r="366" spans="2:6" ht="12.75" x14ac:dyDescent="0.2">
      <c r="B366" s="23"/>
      <c r="C366" s="23"/>
      <c r="D366" s="23"/>
      <c r="E366" s="23"/>
      <c r="F366" s="23"/>
    </row>
    <row r="367" spans="2:6" ht="12.75" x14ac:dyDescent="0.2">
      <c r="B367" s="23"/>
      <c r="C367" s="23"/>
      <c r="D367" s="23"/>
      <c r="E367" s="23"/>
      <c r="F367" s="23"/>
    </row>
    <row r="368" spans="2:6" ht="12.75" x14ac:dyDescent="0.2">
      <c r="B368" s="23"/>
      <c r="C368" s="23"/>
      <c r="D368" s="23"/>
      <c r="E368" s="23"/>
      <c r="F368" s="23"/>
    </row>
    <row r="369" spans="2:6" ht="12.75" x14ac:dyDescent="0.2">
      <c r="B369" s="23"/>
      <c r="C369" s="23"/>
      <c r="D369" s="23"/>
      <c r="E369" s="23"/>
      <c r="F369" s="23"/>
    </row>
    <row r="370" spans="2:6" ht="12.75" x14ac:dyDescent="0.2">
      <c r="B370" s="23"/>
      <c r="C370" s="23"/>
      <c r="D370" s="23"/>
      <c r="E370" s="23"/>
      <c r="F370" s="23"/>
    </row>
    <row r="371" spans="2:6" ht="12.75" x14ac:dyDescent="0.2">
      <c r="B371" s="23"/>
      <c r="C371" s="23"/>
      <c r="D371" s="23"/>
      <c r="E371" s="23"/>
      <c r="F371" s="23"/>
    </row>
    <row r="372" spans="2:6" ht="12.75" x14ac:dyDescent="0.2">
      <c r="B372" s="23"/>
      <c r="C372" s="23"/>
      <c r="D372" s="23"/>
      <c r="E372" s="23"/>
      <c r="F372" s="23"/>
    </row>
    <row r="373" spans="2:6" ht="12.75" x14ac:dyDescent="0.2">
      <c r="B373" s="23"/>
      <c r="C373" s="23"/>
      <c r="D373" s="23"/>
      <c r="E373" s="23"/>
      <c r="F373" s="23"/>
    </row>
    <row r="374" spans="2:6" ht="12.75" x14ac:dyDescent="0.2">
      <c r="B374" s="23"/>
      <c r="C374" s="23"/>
      <c r="D374" s="23"/>
      <c r="E374" s="23"/>
      <c r="F374" s="23"/>
    </row>
    <row r="375" spans="2:6" ht="12.75" x14ac:dyDescent="0.2">
      <c r="B375" s="23"/>
      <c r="C375" s="23"/>
      <c r="D375" s="23"/>
      <c r="E375" s="23"/>
      <c r="F375" s="23"/>
    </row>
    <row r="376" spans="2:6" ht="12.75" x14ac:dyDescent="0.2">
      <c r="B376" s="23"/>
      <c r="C376" s="23"/>
      <c r="D376" s="23"/>
      <c r="E376" s="23"/>
      <c r="F376" s="23"/>
    </row>
    <row r="377" spans="2:6" ht="12.75" x14ac:dyDescent="0.2">
      <c r="B377" s="23"/>
      <c r="C377" s="23"/>
      <c r="D377" s="23"/>
      <c r="E377" s="23"/>
      <c r="F377" s="23"/>
    </row>
    <row r="378" spans="2:6" ht="12.75" x14ac:dyDescent="0.2">
      <c r="B378" s="23"/>
      <c r="C378" s="23"/>
      <c r="D378" s="23"/>
      <c r="E378" s="23"/>
      <c r="F378" s="23"/>
    </row>
    <row r="379" spans="2:6" ht="12.75" x14ac:dyDescent="0.2">
      <c r="B379" s="23"/>
      <c r="C379" s="23"/>
      <c r="D379" s="23"/>
      <c r="E379" s="23"/>
      <c r="F379" s="23"/>
    </row>
    <row r="380" spans="2:6" ht="12.75" x14ac:dyDescent="0.2">
      <c r="B380" s="23"/>
      <c r="C380" s="23"/>
      <c r="D380" s="23"/>
      <c r="E380" s="23"/>
      <c r="F380" s="23"/>
    </row>
    <row r="381" spans="2:6" ht="12.75" x14ac:dyDescent="0.2">
      <c r="B381" s="23"/>
      <c r="C381" s="23"/>
      <c r="D381" s="23"/>
      <c r="E381" s="23"/>
      <c r="F381" s="23"/>
    </row>
    <row r="382" spans="2:6" ht="12.75" x14ac:dyDescent="0.2">
      <c r="B382" s="23"/>
      <c r="C382" s="23"/>
      <c r="D382" s="23"/>
      <c r="E382" s="23"/>
      <c r="F382" s="23"/>
    </row>
    <row r="383" spans="2:6" ht="12.75" x14ac:dyDescent="0.2">
      <c r="B383" s="23"/>
      <c r="C383" s="23"/>
      <c r="D383" s="23"/>
      <c r="E383" s="23"/>
      <c r="F383" s="23"/>
    </row>
    <row r="384" spans="2:6" ht="12.75" x14ac:dyDescent="0.2">
      <c r="B384" s="23"/>
      <c r="C384" s="23"/>
      <c r="D384" s="23"/>
      <c r="E384" s="23"/>
      <c r="F384" s="23"/>
    </row>
    <row r="385" spans="2:6" ht="12.75" x14ac:dyDescent="0.2">
      <c r="B385" s="23"/>
      <c r="C385" s="23"/>
      <c r="D385" s="23"/>
      <c r="E385" s="23"/>
      <c r="F385" s="23"/>
    </row>
    <row r="386" spans="2:6" ht="12.75" x14ac:dyDescent="0.2">
      <c r="B386" s="23"/>
      <c r="C386" s="23"/>
      <c r="D386" s="23"/>
      <c r="E386" s="23"/>
      <c r="F386" s="23"/>
    </row>
    <row r="387" spans="2:6" ht="12.75" x14ac:dyDescent="0.2">
      <c r="B387" s="23"/>
      <c r="C387" s="23"/>
      <c r="D387" s="23"/>
      <c r="E387" s="23"/>
      <c r="F387" s="23"/>
    </row>
    <row r="388" spans="2:6" ht="12.75" x14ac:dyDescent="0.2">
      <c r="B388" s="23"/>
      <c r="C388" s="23"/>
      <c r="D388" s="23"/>
      <c r="E388" s="23"/>
      <c r="F388" s="23"/>
    </row>
    <row r="389" spans="2:6" ht="12.75" x14ac:dyDescent="0.2">
      <c r="B389" s="23"/>
      <c r="C389" s="23"/>
      <c r="D389" s="23"/>
      <c r="E389" s="23"/>
      <c r="F389" s="23"/>
    </row>
    <row r="390" spans="2:6" ht="12.75" x14ac:dyDescent="0.2">
      <c r="B390" s="23"/>
      <c r="C390" s="23"/>
      <c r="D390" s="23"/>
      <c r="E390" s="23"/>
      <c r="F390" s="23"/>
    </row>
    <row r="391" spans="2:6" ht="12.75" x14ac:dyDescent="0.2">
      <c r="B391" s="23"/>
      <c r="C391" s="23"/>
      <c r="D391" s="23"/>
      <c r="E391" s="23"/>
      <c r="F391" s="23"/>
    </row>
    <row r="392" spans="2:6" ht="12.75" x14ac:dyDescent="0.2">
      <c r="B392" s="23"/>
      <c r="C392" s="23"/>
      <c r="D392" s="23"/>
      <c r="E392" s="23"/>
      <c r="F392" s="23"/>
    </row>
    <row r="393" spans="2:6" ht="12.75" x14ac:dyDescent="0.2">
      <c r="B393" s="23"/>
      <c r="C393" s="23"/>
      <c r="D393" s="23"/>
      <c r="E393" s="23"/>
      <c r="F393" s="23"/>
    </row>
    <row r="394" spans="2:6" ht="12.75" x14ac:dyDescent="0.2">
      <c r="B394" s="23"/>
      <c r="C394" s="23"/>
      <c r="D394" s="23"/>
      <c r="E394" s="23"/>
      <c r="F394" s="23"/>
    </row>
    <row r="395" spans="2:6" ht="12.75" x14ac:dyDescent="0.2">
      <c r="B395" s="23"/>
      <c r="C395" s="23"/>
      <c r="D395" s="23"/>
      <c r="E395" s="23"/>
      <c r="F395" s="23"/>
    </row>
    <row r="396" spans="2:6" ht="12.75" x14ac:dyDescent="0.2">
      <c r="B396" s="23"/>
      <c r="C396" s="23"/>
      <c r="D396" s="23"/>
      <c r="E396" s="23"/>
      <c r="F396" s="23"/>
    </row>
    <row r="397" spans="2:6" ht="12.75" x14ac:dyDescent="0.2">
      <c r="B397" s="23"/>
      <c r="C397" s="23"/>
      <c r="D397" s="23"/>
      <c r="E397" s="23"/>
      <c r="F397" s="23"/>
    </row>
    <row r="398" spans="2:6" ht="12.75" x14ac:dyDescent="0.2">
      <c r="B398" s="23"/>
      <c r="C398" s="23"/>
      <c r="D398" s="23"/>
      <c r="E398" s="23"/>
      <c r="F398" s="23"/>
    </row>
    <row r="399" spans="2:6" ht="12.75" x14ac:dyDescent="0.2">
      <c r="B399" s="23"/>
      <c r="C399" s="23"/>
      <c r="D399" s="23"/>
      <c r="E399" s="23"/>
      <c r="F399" s="23"/>
    </row>
    <row r="400" spans="2:6" ht="12.75" x14ac:dyDescent="0.2">
      <c r="B400" s="23"/>
      <c r="C400" s="23"/>
      <c r="D400" s="23"/>
      <c r="E400" s="23"/>
      <c r="F400" s="23"/>
    </row>
    <row r="401" spans="2:6" ht="12.75" x14ac:dyDescent="0.2">
      <c r="B401" s="23"/>
      <c r="C401" s="23"/>
      <c r="D401" s="23"/>
      <c r="E401" s="23"/>
      <c r="F401" s="23"/>
    </row>
    <row r="402" spans="2:6" ht="12.75" x14ac:dyDescent="0.2">
      <c r="B402" s="23"/>
      <c r="C402" s="23"/>
      <c r="D402" s="23"/>
      <c r="E402" s="23"/>
      <c r="F402" s="23"/>
    </row>
    <row r="403" spans="2:6" ht="12.75" x14ac:dyDescent="0.2">
      <c r="B403" s="23"/>
      <c r="C403" s="23"/>
      <c r="D403" s="23"/>
      <c r="E403" s="23"/>
      <c r="F403" s="23"/>
    </row>
    <row r="404" spans="2:6" ht="12.75" x14ac:dyDescent="0.2">
      <c r="B404" s="23"/>
      <c r="C404" s="23"/>
      <c r="D404" s="23"/>
      <c r="E404" s="23"/>
      <c r="F404" s="23"/>
    </row>
    <row r="405" spans="2:6" ht="12.75" x14ac:dyDescent="0.2">
      <c r="B405" s="23"/>
      <c r="C405" s="23"/>
      <c r="D405" s="23"/>
      <c r="E405" s="23"/>
      <c r="F405" s="23"/>
    </row>
    <row r="406" spans="2:6" ht="12.75" x14ac:dyDescent="0.2">
      <c r="B406" s="23"/>
      <c r="C406" s="23"/>
      <c r="D406" s="23"/>
      <c r="E406" s="23"/>
      <c r="F406" s="23"/>
    </row>
    <row r="407" spans="2:6" ht="12.75" x14ac:dyDescent="0.2">
      <c r="B407" s="23"/>
      <c r="C407" s="23"/>
      <c r="D407" s="23"/>
      <c r="E407" s="23"/>
      <c r="F407" s="23"/>
    </row>
    <row r="408" spans="2:6" ht="12.75" x14ac:dyDescent="0.2">
      <c r="B408" s="23"/>
      <c r="C408" s="23"/>
      <c r="D408" s="23"/>
      <c r="E408" s="23"/>
      <c r="F408" s="23"/>
    </row>
    <row r="409" spans="2:6" ht="12.75" x14ac:dyDescent="0.2">
      <c r="B409" s="23"/>
      <c r="C409" s="23"/>
      <c r="D409" s="23"/>
      <c r="E409" s="23"/>
      <c r="F409" s="23"/>
    </row>
    <row r="410" spans="2:6" ht="12.75" x14ac:dyDescent="0.2">
      <c r="B410" s="23"/>
      <c r="C410" s="23"/>
      <c r="D410" s="23"/>
      <c r="E410" s="23"/>
      <c r="F410" s="23"/>
    </row>
    <row r="411" spans="2:6" ht="12.75" x14ac:dyDescent="0.2">
      <c r="B411" s="23"/>
      <c r="C411" s="23"/>
      <c r="D411" s="23"/>
      <c r="E411" s="23"/>
      <c r="F411" s="23"/>
    </row>
    <row r="412" spans="2:6" ht="12.75" x14ac:dyDescent="0.2">
      <c r="B412" s="23"/>
      <c r="C412" s="23"/>
      <c r="D412" s="23"/>
      <c r="E412" s="23"/>
      <c r="F412" s="23"/>
    </row>
    <row r="413" spans="2:6" ht="12.75" x14ac:dyDescent="0.2">
      <c r="B413" s="23"/>
      <c r="C413" s="23"/>
      <c r="D413" s="23"/>
      <c r="E413" s="23"/>
      <c r="F413" s="23"/>
    </row>
    <row r="414" spans="2:6" ht="12.75" x14ac:dyDescent="0.2">
      <c r="B414" s="23"/>
      <c r="C414" s="23"/>
      <c r="D414" s="23"/>
      <c r="E414" s="23"/>
      <c r="F414" s="23"/>
    </row>
    <row r="415" spans="2:6" ht="12.75" x14ac:dyDescent="0.2">
      <c r="B415" s="23"/>
      <c r="C415" s="23"/>
      <c r="D415" s="23"/>
      <c r="E415" s="23"/>
      <c r="F415" s="23"/>
    </row>
    <row r="416" spans="2:6" ht="12.75" x14ac:dyDescent="0.2">
      <c r="B416" s="23"/>
      <c r="C416" s="23"/>
      <c r="D416" s="23"/>
      <c r="E416" s="23"/>
      <c r="F416" s="23"/>
    </row>
    <row r="417" spans="2:6" ht="12.75" x14ac:dyDescent="0.2">
      <c r="B417" s="23"/>
      <c r="C417" s="23"/>
      <c r="D417" s="23"/>
      <c r="E417" s="23"/>
      <c r="F417" s="23"/>
    </row>
    <row r="418" spans="2:6" ht="12.75" x14ac:dyDescent="0.2">
      <c r="B418" s="23"/>
      <c r="C418" s="23"/>
      <c r="D418" s="23"/>
      <c r="E418" s="23"/>
      <c r="F418" s="23"/>
    </row>
    <row r="419" spans="2:6" ht="12.75" x14ac:dyDescent="0.2">
      <c r="B419" s="23"/>
      <c r="C419" s="23"/>
      <c r="D419" s="23"/>
      <c r="E419" s="23"/>
      <c r="F419" s="23"/>
    </row>
    <row r="420" spans="2:6" ht="12.75" x14ac:dyDescent="0.2">
      <c r="B420" s="23"/>
      <c r="C420" s="23"/>
      <c r="D420" s="23"/>
      <c r="E420" s="23"/>
      <c r="F420" s="23"/>
    </row>
    <row r="421" spans="2:6" ht="12.75" x14ac:dyDescent="0.2">
      <c r="B421" s="23"/>
      <c r="C421" s="23"/>
      <c r="D421" s="23"/>
      <c r="E421" s="23"/>
      <c r="F421" s="23"/>
    </row>
    <row r="422" spans="2:6" ht="12.75" x14ac:dyDescent="0.2">
      <c r="B422" s="23"/>
      <c r="C422" s="23"/>
      <c r="D422" s="23"/>
      <c r="E422" s="23"/>
      <c r="F422" s="23"/>
    </row>
    <row r="423" spans="2:6" ht="12.75" x14ac:dyDescent="0.2">
      <c r="B423" s="23"/>
      <c r="C423" s="23"/>
      <c r="D423" s="23"/>
      <c r="E423" s="23"/>
      <c r="F423" s="23"/>
    </row>
    <row r="424" spans="2:6" ht="12.75" x14ac:dyDescent="0.2">
      <c r="B424" s="23"/>
      <c r="C424" s="23"/>
      <c r="D424" s="23"/>
      <c r="E424" s="23"/>
      <c r="F424" s="23"/>
    </row>
    <row r="425" spans="2:6" ht="12.75" x14ac:dyDescent="0.2">
      <c r="B425" s="23"/>
      <c r="C425" s="23"/>
      <c r="D425" s="23"/>
      <c r="E425" s="23"/>
      <c r="F425" s="23"/>
    </row>
    <row r="426" spans="2:6" ht="12.75" x14ac:dyDescent="0.2">
      <c r="B426" s="23"/>
      <c r="C426" s="23"/>
      <c r="D426" s="23"/>
      <c r="E426" s="23"/>
      <c r="F426" s="23"/>
    </row>
    <row r="427" spans="2:6" ht="12.75" x14ac:dyDescent="0.2">
      <c r="B427" s="23"/>
      <c r="C427" s="23"/>
      <c r="D427" s="23"/>
      <c r="E427" s="23"/>
      <c r="F427" s="23"/>
    </row>
    <row r="428" spans="2:6" ht="12.75" x14ac:dyDescent="0.2">
      <c r="B428" s="23"/>
      <c r="C428" s="23"/>
      <c r="D428" s="23"/>
      <c r="E428" s="23"/>
      <c r="F428" s="23"/>
    </row>
    <row r="429" spans="2:6" ht="12.75" x14ac:dyDescent="0.2">
      <c r="B429" s="23"/>
      <c r="C429" s="23"/>
      <c r="D429" s="23"/>
      <c r="E429" s="23"/>
      <c r="F429" s="23"/>
    </row>
    <row r="430" spans="2:6" ht="12.75" x14ac:dyDescent="0.2">
      <c r="B430" s="23"/>
      <c r="C430" s="23"/>
      <c r="D430" s="23"/>
      <c r="E430" s="23"/>
      <c r="F430" s="23"/>
    </row>
    <row r="431" spans="2:6" ht="12.75" x14ac:dyDescent="0.2">
      <c r="B431" s="23"/>
      <c r="C431" s="23"/>
      <c r="D431" s="23"/>
      <c r="E431" s="23"/>
      <c r="F431" s="23"/>
    </row>
    <row r="432" spans="2:6" ht="12.75" x14ac:dyDescent="0.2">
      <c r="B432" s="23"/>
      <c r="C432" s="23"/>
      <c r="D432" s="23"/>
      <c r="E432" s="23"/>
      <c r="F432" s="23"/>
    </row>
    <row r="433" spans="2:6" ht="12.75" x14ac:dyDescent="0.2">
      <c r="B433" s="23"/>
      <c r="C433" s="23"/>
      <c r="D433" s="23"/>
      <c r="E433" s="23"/>
      <c r="F433" s="23"/>
    </row>
    <row r="434" spans="2:6" ht="12.75" x14ac:dyDescent="0.2">
      <c r="B434" s="23"/>
      <c r="C434" s="23"/>
      <c r="D434" s="23"/>
      <c r="E434" s="23"/>
      <c r="F434" s="23"/>
    </row>
    <row r="435" spans="2:6" ht="12.75" x14ac:dyDescent="0.2">
      <c r="B435" s="23"/>
      <c r="C435" s="23"/>
      <c r="D435" s="23"/>
      <c r="E435" s="23"/>
      <c r="F435" s="23"/>
    </row>
    <row r="436" spans="2:6" ht="12.75" x14ac:dyDescent="0.2">
      <c r="B436" s="23"/>
      <c r="C436" s="23"/>
      <c r="D436" s="23"/>
      <c r="E436" s="23"/>
      <c r="F436" s="23"/>
    </row>
    <row r="437" spans="2:6" ht="12.75" x14ac:dyDescent="0.2">
      <c r="B437" s="23"/>
      <c r="C437" s="23"/>
      <c r="D437" s="23"/>
      <c r="E437" s="23"/>
      <c r="F437" s="23"/>
    </row>
    <row r="438" spans="2:6" ht="12.75" x14ac:dyDescent="0.2">
      <c r="B438" s="23"/>
      <c r="C438" s="23"/>
      <c r="D438" s="23"/>
      <c r="E438" s="23"/>
      <c r="F438" s="23"/>
    </row>
    <row r="439" spans="2:6" ht="12.75" x14ac:dyDescent="0.2">
      <c r="B439" s="23"/>
      <c r="C439" s="23"/>
      <c r="D439" s="23"/>
      <c r="E439" s="23"/>
      <c r="F439" s="23"/>
    </row>
    <row r="440" spans="2:6" ht="12.75" x14ac:dyDescent="0.2">
      <c r="B440" s="23"/>
      <c r="C440" s="23"/>
      <c r="D440" s="23"/>
      <c r="E440" s="23"/>
      <c r="F440" s="23"/>
    </row>
    <row r="441" spans="2:6" ht="12.75" x14ac:dyDescent="0.2">
      <c r="B441" s="23"/>
      <c r="C441" s="23"/>
      <c r="D441" s="23"/>
      <c r="E441" s="23"/>
      <c r="F441" s="23"/>
    </row>
    <row r="442" spans="2:6" ht="12.75" x14ac:dyDescent="0.2">
      <c r="B442" s="23"/>
      <c r="C442" s="23"/>
      <c r="D442" s="23"/>
      <c r="E442" s="23"/>
      <c r="F442" s="23"/>
    </row>
    <row r="443" spans="2:6" ht="12.75" x14ac:dyDescent="0.2">
      <c r="B443" s="23"/>
      <c r="C443" s="23"/>
      <c r="D443" s="23"/>
      <c r="E443" s="23"/>
      <c r="F443" s="23"/>
    </row>
    <row r="444" spans="2:6" ht="12.75" x14ac:dyDescent="0.2">
      <c r="B444" s="23"/>
      <c r="C444" s="23"/>
      <c r="D444" s="23"/>
      <c r="E444" s="23"/>
      <c r="F444" s="23"/>
    </row>
    <row r="445" spans="2:6" ht="12.75" x14ac:dyDescent="0.2">
      <c r="B445" s="23"/>
      <c r="C445" s="23"/>
      <c r="D445" s="23"/>
      <c r="E445" s="23"/>
      <c r="F445" s="23"/>
    </row>
    <row r="446" spans="2:6" ht="12.75" x14ac:dyDescent="0.2">
      <c r="B446" s="23"/>
      <c r="C446" s="23"/>
      <c r="D446" s="23"/>
      <c r="E446" s="23"/>
      <c r="F446" s="23"/>
    </row>
    <row r="447" spans="2:6" ht="12.75" x14ac:dyDescent="0.2">
      <c r="B447" s="23"/>
      <c r="C447" s="23"/>
      <c r="D447" s="23"/>
      <c r="E447" s="23"/>
      <c r="F447" s="23"/>
    </row>
    <row r="448" spans="2:6" ht="12.75" x14ac:dyDescent="0.2">
      <c r="B448" s="23"/>
      <c r="C448" s="23"/>
      <c r="D448" s="23"/>
      <c r="E448" s="23"/>
      <c r="F448" s="23"/>
    </row>
    <row r="449" spans="2:6" ht="12.75" x14ac:dyDescent="0.2">
      <c r="B449" s="23"/>
      <c r="C449" s="23"/>
      <c r="D449" s="23"/>
      <c r="E449" s="23"/>
      <c r="F449" s="23"/>
    </row>
    <row r="450" spans="2:6" ht="12.75" x14ac:dyDescent="0.2">
      <c r="B450" s="23"/>
      <c r="C450" s="23"/>
      <c r="D450" s="23"/>
      <c r="E450" s="23"/>
      <c r="F450" s="23"/>
    </row>
    <row r="451" spans="2:6" ht="12.75" x14ac:dyDescent="0.2">
      <c r="B451" s="23"/>
      <c r="C451" s="23"/>
      <c r="D451" s="23"/>
      <c r="E451" s="23"/>
      <c r="F451" s="23"/>
    </row>
    <row r="452" spans="2:6" ht="12.75" x14ac:dyDescent="0.2">
      <c r="B452" s="23"/>
      <c r="C452" s="23"/>
      <c r="D452" s="23"/>
      <c r="E452" s="23"/>
      <c r="F452" s="23"/>
    </row>
    <row r="453" spans="2:6" ht="12.75" x14ac:dyDescent="0.2">
      <c r="B453" s="23"/>
      <c r="C453" s="23"/>
      <c r="D453" s="23"/>
      <c r="E453" s="23"/>
      <c r="F453" s="23"/>
    </row>
    <row r="454" spans="2:6" ht="12.75" x14ac:dyDescent="0.2">
      <c r="B454" s="23"/>
      <c r="C454" s="23"/>
      <c r="D454" s="23"/>
      <c r="E454" s="23"/>
      <c r="F454" s="23"/>
    </row>
    <row r="455" spans="2:6" ht="12.75" x14ac:dyDescent="0.2">
      <c r="B455" s="23"/>
      <c r="C455" s="23"/>
      <c r="D455" s="23"/>
      <c r="E455" s="23"/>
      <c r="F455" s="23"/>
    </row>
    <row r="456" spans="2:6" ht="12.75" x14ac:dyDescent="0.2">
      <c r="B456" s="23"/>
      <c r="C456" s="23"/>
      <c r="D456" s="23"/>
      <c r="E456" s="23"/>
      <c r="F456" s="23"/>
    </row>
    <row r="457" spans="2:6" ht="12.75" x14ac:dyDescent="0.2">
      <c r="B457" s="23"/>
      <c r="C457" s="23"/>
      <c r="D457" s="23"/>
      <c r="E457" s="23"/>
      <c r="F457" s="23"/>
    </row>
    <row r="458" spans="2:6" ht="12.75" x14ac:dyDescent="0.2">
      <c r="B458" s="23"/>
      <c r="C458" s="23"/>
      <c r="D458" s="23"/>
      <c r="E458" s="23"/>
      <c r="F458" s="23"/>
    </row>
    <row r="459" spans="2:6" ht="12.75" x14ac:dyDescent="0.2">
      <c r="B459" s="23"/>
      <c r="C459" s="23"/>
      <c r="D459" s="23"/>
      <c r="E459" s="23"/>
      <c r="F459" s="23"/>
    </row>
    <row r="460" spans="2:6" ht="12.75" x14ac:dyDescent="0.2">
      <c r="B460" s="23"/>
      <c r="C460" s="23"/>
      <c r="D460" s="23"/>
      <c r="E460" s="23"/>
      <c r="F460" s="23"/>
    </row>
    <row r="461" spans="2:6" ht="12.75" x14ac:dyDescent="0.2">
      <c r="B461" s="23"/>
      <c r="C461" s="23"/>
      <c r="D461" s="23"/>
      <c r="E461" s="23"/>
      <c r="F461" s="23"/>
    </row>
    <row r="462" spans="2:6" ht="12.75" x14ac:dyDescent="0.2">
      <c r="B462" s="23"/>
      <c r="C462" s="23"/>
      <c r="D462" s="23"/>
      <c r="E462" s="23"/>
      <c r="F462" s="23"/>
    </row>
    <row r="463" spans="2:6" ht="12.75" x14ac:dyDescent="0.2">
      <c r="B463" s="23"/>
      <c r="C463" s="23"/>
      <c r="D463" s="23"/>
      <c r="E463" s="23"/>
      <c r="F463" s="23"/>
    </row>
    <row r="464" spans="2:6" ht="12.75" x14ac:dyDescent="0.2">
      <c r="B464" s="23"/>
      <c r="C464" s="23"/>
      <c r="D464" s="23"/>
      <c r="E464" s="23"/>
      <c r="F464" s="23"/>
    </row>
    <row r="465" spans="2:6" ht="12.75" x14ac:dyDescent="0.2">
      <c r="B465" s="23"/>
      <c r="C465" s="23"/>
      <c r="D465" s="23"/>
      <c r="E465" s="23"/>
      <c r="F465" s="23"/>
    </row>
    <row r="466" spans="2:6" ht="12.75" x14ac:dyDescent="0.2">
      <c r="B466" s="23"/>
      <c r="C466" s="23"/>
      <c r="D466" s="23"/>
      <c r="E466" s="23"/>
      <c r="F466" s="23"/>
    </row>
    <row r="467" spans="2:6" ht="12.75" x14ac:dyDescent="0.2">
      <c r="B467" s="23"/>
      <c r="C467" s="23"/>
      <c r="D467" s="23"/>
      <c r="E467" s="23"/>
      <c r="F467" s="23"/>
    </row>
    <row r="468" spans="2:6" ht="12.75" x14ac:dyDescent="0.2">
      <c r="B468" s="23"/>
      <c r="C468" s="23"/>
      <c r="D468" s="23"/>
      <c r="E468" s="23"/>
      <c r="F468" s="23"/>
    </row>
    <row r="469" spans="2:6" ht="12.75" x14ac:dyDescent="0.2">
      <c r="B469" s="23"/>
      <c r="C469" s="23"/>
      <c r="D469" s="23"/>
      <c r="E469" s="23"/>
      <c r="F469" s="23"/>
    </row>
    <row r="470" spans="2:6" ht="12.75" x14ac:dyDescent="0.2">
      <c r="B470" s="23"/>
      <c r="C470" s="23"/>
      <c r="D470" s="23"/>
      <c r="E470" s="23"/>
      <c r="F470" s="23"/>
    </row>
    <row r="471" spans="2:6" ht="12.75" x14ac:dyDescent="0.2">
      <c r="B471" s="23"/>
      <c r="C471" s="23"/>
      <c r="D471" s="23"/>
      <c r="E471" s="23"/>
      <c r="F471" s="23"/>
    </row>
    <row r="472" spans="2:6" ht="12.75" x14ac:dyDescent="0.2">
      <c r="B472" s="23"/>
      <c r="C472" s="23"/>
      <c r="D472" s="23"/>
      <c r="E472" s="23"/>
      <c r="F472" s="23"/>
    </row>
    <row r="473" spans="2:6" ht="12.75" x14ac:dyDescent="0.2">
      <c r="B473" s="23"/>
      <c r="C473" s="23"/>
      <c r="D473" s="23"/>
      <c r="E473" s="23"/>
      <c r="F473" s="23"/>
    </row>
    <row r="474" spans="2:6" ht="12.75" x14ac:dyDescent="0.2">
      <c r="B474" s="23"/>
      <c r="C474" s="23"/>
      <c r="D474" s="23"/>
      <c r="E474" s="23"/>
      <c r="F474" s="23"/>
    </row>
    <row r="475" spans="2:6" ht="12.75" x14ac:dyDescent="0.2">
      <c r="B475" s="23"/>
      <c r="C475" s="23"/>
      <c r="D475" s="23"/>
      <c r="E475" s="23"/>
      <c r="F475" s="23"/>
    </row>
    <row r="476" spans="2:6" ht="12.75" x14ac:dyDescent="0.2">
      <c r="B476" s="23"/>
      <c r="C476" s="23"/>
      <c r="D476" s="23"/>
      <c r="E476" s="23"/>
      <c r="F476" s="23"/>
    </row>
    <row r="477" spans="2:6" ht="12.75" x14ac:dyDescent="0.2">
      <c r="B477" s="23"/>
      <c r="C477" s="23"/>
      <c r="D477" s="23"/>
      <c r="E477" s="23"/>
      <c r="F477" s="23"/>
    </row>
    <row r="478" spans="2:6" ht="12.75" x14ac:dyDescent="0.2">
      <c r="B478" s="23"/>
      <c r="C478" s="23"/>
      <c r="D478" s="23"/>
      <c r="E478" s="23"/>
      <c r="F478" s="23"/>
    </row>
    <row r="479" spans="2:6" ht="12.75" x14ac:dyDescent="0.2">
      <c r="B479" s="23"/>
      <c r="C479" s="23"/>
      <c r="D479" s="23"/>
      <c r="E479" s="23"/>
      <c r="F479" s="23"/>
    </row>
    <row r="480" spans="2:6" ht="12.75" x14ac:dyDescent="0.2">
      <c r="B480" s="23"/>
      <c r="C480" s="23"/>
      <c r="D480" s="23"/>
      <c r="E480" s="23"/>
      <c r="F480" s="23"/>
    </row>
    <row r="481" spans="2:6" ht="12.75" x14ac:dyDescent="0.2">
      <c r="B481" s="23"/>
      <c r="C481" s="23"/>
      <c r="D481" s="23"/>
      <c r="E481" s="23"/>
      <c r="F481" s="23"/>
    </row>
    <row r="482" spans="2:6" ht="12.75" x14ac:dyDescent="0.2">
      <c r="B482" s="23"/>
      <c r="C482" s="23"/>
      <c r="D482" s="23"/>
      <c r="E482" s="23"/>
      <c r="F482" s="23"/>
    </row>
    <row r="483" spans="2:6" ht="12.75" x14ac:dyDescent="0.2">
      <c r="B483" s="23"/>
      <c r="C483" s="23"/>
      <c r="D483" s="23"/>
      <c r="E483" s="23"/>
      <c r="F483" s="23"/>
    </row>
    <row r="484" spans="2:6" ht="12.75" x14ac:dyDescent="0.2">
      <c r="B484" s="23"/>
      <c r="C484" s="23"/>
      <c r="D484" s="23"/>
      <c r="E484" s="23"/>
      <c r="F484" s="23"/>
    </row>
    <row r="485" spans="2:6" ht="12.75" x14ac:dyDescent="0.2">
      <c r="B485" s="23"/>
      <c r="C485" s="23"/>
      <c r="D485" s="23"/>
      <c r="E485" s="23"/>
      <c r="F485" s="23"/>
    </row>
    <row r="486" spans="2:6" ht="12.75" x14ac:dyDescent="0.2">
      <c r="B486" s="23"/>
      <c r="C486" s="23"/>
      <c r="D486" s="23"/>
      <c r="E486" s="23"/>
      <c r="F486" s="23"/>
    </row>
    <row r="487" spans="2:6" ht="12.75" x14ac:dyDescent="0.2">
      <c r="B487" s="23"/>
      <c r="C487" s="23"/>
      <c r="D487" s="23"/>
      <c r="E487" s="23"/>
      <c r="F487" s="23"/>
    </row>
    <row r="488" spans="2:6" ht="12.75" x14ac:dyDescent="0.2">
      <c r="B488" s="23"/>
      <c r="C488" s="23"/>
      <c r="D488" s="23"/>
      <c r="E488" s="23"/>
      <c r="F488" s="23"/>
    </row>
    <row r="489" spans="2:6" ht="12.75" x14ac:dyDescent="0.2">
      <c r="B489" s="23"/>
      <c r="C489" s="23"/>
      <c r="D489" s="23"/>
      <c r="E489" s="23"/>
      <c r="F489" s="23"/>
    </row>
    <row r="490" spans="2:6" ht="12.75" x14ac:dyDescent="0.2">
      <c r="B490" s="23"/>
      <c r="C490" s="23"/>
      <c r="D490" s="23"/>
      <c r="E490" s="23"/>
      <c r="F490" s="23"/>
    </row>
    <row r="491" spans="2:6" ht="12.75" x14ac:dyDescent="0.2">
      <c r="B491" s="23"/>
      <c r="C491" s="23"/>
      <c r="D491" s="23"/>
      <c r="E491" s="23"/>
      <c r="F491" s="23"/>
    </row>
    <row r="492" spans="2:6" ht="12.75" x14ac:dyDescent="0.2">
      <c r="B492" s="23"/>
      <c r="C492" s="23"/>
      <c r="D492" s="23"/>
      <c r="E492" s="23"/>
      <c r="F492" s="23"/>
    </row>
    <row r="493" spans="2:6" ht="12.75" x14ac:dyDescent="0.2">
      <c r="B493" s="23"/>
      <c r="C493" s="23"/>
      <c r="D493" s="23"/>
      <c r="E493" s="23"/>
      <c r="F493" s="23"/>
    </row>
    <row r="494" spans="2:6" ht="12.75" x14ac:dyDescent="0.2">
      <c r="B494" s="23"/>
      <c r="C494" s="23"/>
      <c r="D494" s="23"/>
      <c r="E494" s="23"/>
      <c r="F494" s="23"/>
    </row>
    <row r="495" spans="2:6" ht="12.75" x14ac:dyDescent="0.2">
      <c r="B495" s="23"/>
      <c r="C495" s="23"/>
      <c r="D495" s="23"/>
      <c r="E495" s="23"/>
      <c r="F495" s="23"/>
    </row>
    <row r="496" spans="2:6" ht="12.75" x14ac:dyDescent="0.2">
      <c r="B496" s="23"/>
      <c r="C496" s="23"/>
      <c r="D496" s="23"/>
      <c r="E496" s="23"/>
      <c r="F496" s="23"/>
    </row>
    <row r="497" spans="2:6" ht="12.75" x14ac:dyDescent="0.2">
      <c r="B497" s="23"/>
      <c r="C497" s="23"/>
      <c r="D497" s="23"/>
      <c r="E497" s="23"/>
      <c r="F497" s="23"/>
    </row>
    <row r="498" spans="2:6" ht="12.75" x14ac:dyDescent="0.2">
      <c r="B498" s="23"/>
      <c r="C498" s="23"/>
      <c r="D498" s="23"/>
      <c r="E498" s="23"/>
      <c r="F498" s="23"/>
    </row>
    <row r="499" spans="2:6" ht="12.75" x14ac:dyDescent="0.2">
      <c r="B499" s="23"/>
      <c r="C499" s="23"/>
      <c r="D499" s="23"/>
      <c r="E499" s="23"/>
      <c r="F499" s="23"/>
    </row>
    <row r="500" spans="2:6" ht="12.75" x14ac:dyDescent="0.2">
      <c r="B500" s="23"/>
      <c r="C500" s="23"/>
      <c r="D500" s="23"/>
      <c r="E500" s="23"/>
      <c r="F500" s="23"/>
    </row>
    <row r="501" spans="2:6" ht="12.75" x14ac:dyDescent="0.2">
      <c r="B501" s="23"/>
      <c r="C501" s="23"/>
      <c r="D501" s="23"/>
      <c r="E501" s="23"/>
      <c r="F501" s="23"/>
    </row>
    <row r="502" spans="2:6" ht="12.75" x14ac:dyDescent="0.2">
      <c r="B502" s="23"/>
      <c r="C502" s="23"/>
      <c r="D502" s="23"/>
      <c r="E502" s="23"/>
      <c r="F502" s="23"/>
    </row>
    <row r="503" spans="2:6" ht="12.75" x14ac:dyDescent="0.2">
      <c r="B503" s="23"/>
      <c r="C503" s="23"/>
      <c r="D503" s="23"/>
      <c r="E503" s="23"/>
      <c r="F503" s="23"/>
    </row>
    <row r="504" spans="2:6" ht="12.75" x14ac:dyDescent="0.2">
      <c r="B504" s="23"/>
      <c r="C504" s="23"/>
      <c r="D504" s="23"/>
      <c r="E504" s="23"/>
      <c r="F504" s="23"/>
    </row>
    <row r="505" spans="2:6" ht="12.75" x14ac:dyDescent="0.2">
      <c r="B505" s="23"/>
      <c r="C505" s="23"/>
      <c r="D505" s="23"/>
      <c r="E505" s="23"/>
      <c r="F505" s="23"/>
    </row>
    <row r="506" spans="2:6" ht="12.75" x14ac:dyDescent="0.2">
      <c r="B506" s="23"/>
      <c r="C506" s="23"/>
      <c r="D506" s="23"/>
      <c r="E506" s="23"/>
      <c r="F506" s="23"/>
    </row>
    <row r="507" spans="2:6" ht="12.75" x14ac:dyDescent="0.2">
      <c r="B507" s="23"/>
      <c r="C507" s="23"/>
      <c r="D507" s="23"/>
      <c r="E507" s="23"/>
      <c r="F507" s="23"/>
    </row>
    <row r="508" spans="2:6" ht="12.75" x14ac:dyDescent="0.2">
      <c r="B508" s="23"/>
      <c r="C508" s="23"/>
      <c r="D508" s="23"/>
      <c r="E508" s="23"/>
      <c r="F508" s="23"/>
    </row>
    <row r="509" spans="2:6" ht="12.75" x14ac:dyDescent="0.2">
      <c r="B509" s="23"/>
      <c r="C509" s="23"/>
      <c r="D509" s="23"/>
      <c r="E509" s="23"/>
      <c r="F509" s="23"/>
    </row>
    <row r="510" spans="2:6" ht="12.75" x14ac:dyDescent="0.2">
      <c r="B510" s="23"/>
      <c r="C510" s="23"/>
      <c r="D510" s="23"/>
      <c r="E510" s="23"/>
      <c r="F510" s="23"/>
    </row>
    <row r="511" spans="2:6" ht="12.75" x14ac:dyDescent="0.2">
      <c r="B511" s="23"/>
      <c r="C511" s="23"/>
      <c r="D511" s="23"/>
      <c r="E511" s="23"/>
      <c r="F511" s="23"/>
    </row>
    <row r="512" spans="2:6" ht="12.75" x14ac:dyDescent="0.2">
      <c r="B512" s="23"/>
      <c r="C512" s="23"/>
      <c r="D512" s="23"/>
      <c r="E512" s="23"/>
      <c r="F512" s="23"/>
    </row>
    <row r="513" spans="2:6" ht="12.75" x14ac:dyDescent="0.2">
      <c r="B513" s="23"/>
      <c r="C513" s="23"/>
      <c r="D513" s="23"/>
      <c r="E513" s="23"/>
      <c r="F513" s="23"/>
    </row>
    <row r="514" spans="2:6" ht="12.75" x14ac:dyDescent="0.2">
      <c r="B514" s="23"/>
      <c r="C514" s="23"/>
      <c r="D514" s="23"/>
      <c r="E514" s="23"/>
      <c r="F514" s="23"/>
    </row>
    <row r="515" spans="2:6" ht="12.75" x14ac:dyDescent="0.2">
      <c r="B515" s="23"/>
      <c r="C515" s="23"/>
      <c r="D515" s="23"/>
      <c r="E515" s="23"/>
      <c r="F515" s="23"/>
    </row>
    <row r="516" spans="2:6" ht="12.75" x14ac:dyDescent="0.2">
      <c r="B516" s="23"/>
      <c r="C516" s="23"/>
      <c r="D516" s="23"/>
      <c r="E516" s="23"/>
      <c r="F516" s="23"/>
    </row>
    <row r="517" spans="2:6" ht="12.75" x14ac:dyDescent="0.2">
      <c r="B517" s="23"/>
      <c r="C517" s="23"/>
      <c r="D517" s="23"/>
      <c r="E517" s="23"/>
      <c r="F517" s="23"/>
    </row>
    <row r="518" spans="2:6" ht="12.75" x14ac:dyDescent="0.2">
      <c r="B518" s="23"/>
      <c r="C518" s="23"/>
      <c r="D518" s="23"/>
      <c r="E518" s="23"/>
      <c r="F518" s="23"/>
    </row>
    <row r="519" spans="2:6" ht="12.75" x14ac:dyDescent="0.2">
      <c r="B519" s="23"/>
      <c r="C519" s="23"/>
      <c r="D519" s="23"/>
      <c r="E519" s="23"/>
      <c r="F519" s="23"/>
    </row>
    <row r="520" spans="2:6" ht="12.75" x14ac:dyDescent="0.2">
      <c r="B520" s="23"/>
      <c r="C520" s="23"/>
      <c r="D520" s="23"/>
      <c r="E520" s="23"/>
      <c r="F520" s="23"/>
    </row>
    <row r="521" spans="2:6" ht="12.75" x14ac:dyDescent="0.2">
      <c r="B521" s="23"/>
      <c r="C521" s="23"/>
      <c r="D521" s="23"/>
      <c r="E521" s="23"/>
      <c r="F521" s="23"/>
    </row>
    <row r="522" spans="2:6" ht="12.75" x14ac:dyDescent="0.2">
      <c r="B522" s="23"/>
      <c r="C522" s="23"/>
      <c r="D522" s="23"/>
      <c r="E522" s="23"/>
      <c r="F522" s="23"/>
    </row>
    <row r="523" spans="2:6" ht="12.75" x14ac:dyDescent="0.2">
      <c r="B523" s="23"/>
      <c r="C523" s="23"/>
      <c r="D523" s="23"/>
      <c r="E523" s="23"/>
      <c r="F523" s="23"/>
    </row>
    <row r="524" spans="2:6" ht="12.75" x14ac:dyDescent="0.2">
      <c r="B524" s="23"/>
      <c r="C524" s="23"/>
      <c r="D524" s="23"/>
      <c r="E524" s="23"/>
      <c r="F524" s="23"/>
    </row>
    <row r="525" spans="2:6" ht="12.75" x14ac:dyDescent="0.2">
      <c r="B525" s="23"/>
      <c r="C525" s="23"/>
      <c r="D525" s="23"/>
      <c r="E525" s="23"/>
      <c r="F525" s="23"/>
    </row>
    <row r="526" spans="2:6" ht="12.75" x14ac:dyDescent="0.2">
      <c r="B526" s="23"/>
      <c r="C526" s="23"/>
      <c r="D526" s="23"/>
      <c r="E526" s="23"/>
      <c r="F526" s="23"/>
    </row>
    <row r="527" spans="2:6" ht="12.75" x14ac:dyDescent="0.2">
      <c r="B527" s="23"/>
      <c r="C527" s="23"/>
      <c r="D527" s="23"/>
      <c r="E527" s="23"/>
      <c r="F527" s="23"/>
    </row>
    <row r="528" spans="2:6" ht="12.75" x14ac:dyDescent="0.2">
      <c r="B528" s="23"/>
      <c r="C528" s="23"/>
      <c r="D528" s="23"/>
      <c r="E528" s="23"/>
      <c r="F528" s="23"/>
    </row>
    <row r="529" spans="2:6" ht="12.75" x14ac:dyDescent="0.2">
      <c r="B529" s="23"/>
      <c r="C529" s="23"/>
      <c r="D529" s="23"/>
      <c r="E529" s="23"/>
      <c r="F529" s="23"/>
    </row>
    <row r="530" spans="2:6" ht="12.75" x14ac:dyDescent="0.2">
      <c r="B530" s="23"/>
      <c r="C530" s="23"/>
      <c r="D530" s="23"/>
      <c r="E530" s="23"/>
      <c r="F530" s="23"/>
    </row>
    <row r="531" spans="2:6" ht="12.75" x14ac:dyDescent="0.2">
      <c r="B531" s="23"/>
      <c r="C531" s="23"/>
      <c r="D531" s="23"/>
      <c r="E531" s="23"/>
      <c r="F531" s="23"/>
    </row>
    <row r="532" spans="2:6" ht="12.75" x14ac:dyDescent="0.2">
      <c r="B532" s="23"/>
      <c r="C532" s="23"/>
      <c r="D532" s="23"/>
      <c r="E532" s="23"/>
      <c r="F532" s="23"/>
    </row>
    <row r="533" spans="2:6" ht="12.75" x14ac:dyDescent="0.2">
      <c r="B533" s="23"/>
      <c r="C533" s="23"/>
      <c r="D533" s="23"/>
      <c r="E533" s="23"/>
      <c r="F533" s="23"/>
    </row>
    <row r="534" spans="2:6" ht="12.75" x14ac:dyDescent="0.2">
      <c r="B534" s="23"/>
      <c r="C534" s="23"/>
      <c r="D534" s="23"/>
      <c r="E534" s="23"/>
      <c r="F534" s="23"/>
    </row>
    <row r="535" spans="2:6" ht="12.75" x14ac:dyDescent="0.2">
      <c r="B535" s="23"/>
      <c r="C535" s="23"/>
      <c r="D535" s="23"/>
      <c r="E535" s="23"/>
      <c r="F535" s="23"/>
    </row>
    <row r="536" spans="2:6" ht="12.75" x14ac:dyDescent="0.2">
      <c r="B536" s="23"/>
      <c r="C536" s="23"/>
      <c r="D536" s="23"/>
      <c r="E536" s="23"/>
      <c r="F536" s="23"/>
    </row>
    <row r="537" spans="2:6" ht="12.75" x14ac:dyDescent="0.2">
      <c r="B537" s="23"/>
      <c r="C537" s="23"/>
      <c r="D537" s="23"/>
      <c r="E537" s="23"/>
      <c r="F537" s="23"/>
    </row>
    <row r="538" spans="2:6" ht="12.75" x14ac:dyDescent="0.2">
      <c r="B538" s="23"/>
      <c r="C538" s="23"/>
      <c r="D538" s="23"/>
      <c r="E538" s="23"/>
      <c r="F538" s="23"/>
    </row>
    <row r="539" spans="2:6" ht="12.75" x14ac:dyDescent="0.2">
      <c r="B539" s="23"/>
      <c r="C539" s="23"/>
      <c r="D539" s="23"/>
      <c r="E539" s="23"/>
      <c r="F539" s="23"/>
    </row>
    <row r="540" spans="2:6" ht="12.75" x14ac:dyDescent="0.2">
      <c r="B540" s="23"/>
      <c r="C540" s="23"/>
      <c r="D540" s="23"/>
      <c r="E540" s="23"/>
      <c r="F540" s="23"/>
    </row>
    <row r="541" spans="2:6" ht="12.75" x14ac:dyDescent="0.2">
      <c r="B541" s="23"/>
      <c r="C541" s="23"/>
      <c r="D541" s="23"/>
      <c r="E541" s="23"/>
      <c r="F541" s="23"/>
    </row>
    <row r="542" spans="2:6" ht="12.75" x14ac:dyDescent="0.2">
      <c r="B542" s="23"/>
      <c r="C542" s="23"/>
      <c r="D542" s="23"/>
      <c r="E542" s="23"/>
      <c r="F542" s="23"/>
    </row>
    <row r="543" spans="2:6" ht="12.75" x14ac:dyDescent="0.2">
      <c r="B543" s="23"/>
      <c r="C543" s="23"/>
      <c r="D543" s="23"/>
      <c r="E543" s="23"/>
      <c r="F543" s="23"/>
    </row>
    <row r="544" spans="2:6" ht="12.75" x14ac:dyDescent="0.2">
      <c r="B544" s="23"/>
      <c r="C544" s="23"/>
      <c r="D544" s="23"/>
      <c r="E544" s="23"/>
      <c r="F544" s="23"/>
    </row>
    <row r="545" spans="2:6" ht="12.75" x14ac:dyDescent="0.2">
      <c r="B545" s="23"/>
      <c r="C545" s="23"/>
      <c r="D545" s="23"/>
      <c r="E545" s="23"/>
      <c r="F545" s="23"/>
    </row>
    <row r="546" spans="2:6" ht="12.75" x14ac:dyDescent="0.2">
      <c r="B546" s="23"/>
      <c r="C546" s="23"/>
      <c r="D546" s="23"/>
      <c r="E546" s="23"/>
      <c r="F546" s="23"/>
    </row>
    <row r="547" spans="2:6" ht="12.75" x14ac:dyDescent="0.2">
      <c r="B547" s="23"/>
      <c r="C547" s="23"/>
      <c r="D547" s="23"/>
      <c r="E547" s="23"/>
      <c r="F547" s="23"/>
    </row>
    <row r="548" spans="2:6" ht="12.75" x14ac:dyDescent="0.2">
      <c r="B548" s="23"/>
      <c r="C548" s="23"/>
      <c r="D548" s="23"/>
      <c r="E548" s="23"/>
      <c r="F548" s="23"/>
    </row>
    <row r="549" spans="2:6" ht="12.75" x14ac:dyDescent="0.2">
      <c r="B549" s="23"/>
      <c r="C549" s="23"/>
      <c r="D549" s="23"/>
      <c r="E549" s="23"/>
      <c r="F549" s="23"/>
    </row>
    <row r="550" spans="2:6" ht="12.75" x14ac:dyDescent="0.2">
      <c r="B550" s="23"/>
      <c r="C550" s="23"/>
      <c r="D550" s="23"/>
      <c r="E550" s="23"/>
      <c r="F550" s="23"/>
    </row>
    <row r="551" spans="2:6" ht="12.75" x14ac:dyDescent="0.2">
      <c r="B551" s="23"/>
      <c r="C551" s="23"/>
      <c r="D551" s="23"/>
      <c r="E551" s="23"/>
      <c r="F551" s="23"/>
    </row>
    <row r="552" spans="2:6" ht="12.75" x14ac:dyDescent="0.2">
      <c r="B552" s="23"/>
      <c r="C552" s="23"/>
      <c r="D552" s="23"/>
      <c r="E552" s="23"/>
      <c r="F552" s="23"/>
    </row>
    <row r="553" spans="2:6" ht="12.75" x14ac:dyDescent="0.2">
      <c r="B553" s="23"/>
      <c r="C553" s="23"/>
      <c r="D553" s="23"/>
      <c r="E553" s="23"/>
      <c r="F553" s="23"/>
    </row>
    <row r="554" spans="2:6" ht="12.75" x14ac:dyDescent="0.2">
      <c r="B554" s="23"/>
      <c r="C554" s="23"/>
      <c r="D554" s="23"/>
      <c r="E554" s="23"/>
      <c r="F554" s="23"/>
    </row>
    <row r="555" spans="2:6" ht="12.75" x14ac:dyDescent="0.2">
      <c r="B555" s="23"/>
      <c r="C555" s="23"/>
      <c r="D555" s="23"/>
      <c r="E555" s="23"/>
      <c r="F555" s="23"/>
    </row>
    <row r="556" spans="2:6" ht="12.75" x14ac:dyDescent="0.2">
      <c r="B556" s="23"/>
      <c r="C556" s="23"/>
      <c r="D556" s="23"/>
      <c r="E556" s="23"/>
      <c r="F556" s="23"/>
    </row>
    <row r="557" spans="2:6" ht="12.75" x14ac:dyDescent="0.2">
      <c r="B557" s="23"/>
      <c r="C557" s="23"/>
      <c r="D557" s="23"/>
      <c r="E557" s="23"/>
      <c r="F557" s="23"/>
    </row>
    <row r="558" spans="2:6" ht="12.75" x14ac:dyDescent="0.2">
      <c r="B558" s="23"/>
      <c r="C558" s="23"/>
      <c r="D558" s="23"/>
      <c r="E558" s="23"/>
      <c r="F558" s="23"/>
    </row>
    <row r="559" spans="2:6" ht="12.75" x14ac:dyDescent="0.2">
      <c r="B559" s="23"/>
      <c r="C559" s="23"/>
      <c r="D559" s="23"/>
      <c r="E559" s="23"/>
      <c r="F559" s="23"/>
    </row>
    <row r="560" spans="2:6" ht="12.75" x14ac:dyDescent="0.2">
      <c r="B560" s="23"/>
      <c r="C560" s="23"/>
      <c r="D560" s="23"/>
      <c r="E560" s="23"/>
      <c r="F560" s="23"/>
    </row>
    <row r="561" spans="2:6" ht="12.75" x14ac:dyDescent="0.2">
      <c r="B561" s="23"/>
      <c r="C561" s="23"/>
      <c r="D561" s="23"/>
      <c r="E561" s="23"/>
      <c r="F561" s="23"/>
    </row>
    <row r="562" spans="2:6" ht="12.75" x14ac:dyDescent="0.2">
      <c r="B562" s="23"/>
      <c r="C562" s="23"/>
      <c r="D562" s="23"/>
      <c r="E562" s="23"/>
      <c r="F562" s="23"/>
    </row>
    <row r="563" spans="2:6" ht="12.75" x14ac:dyDescent="0.2">
      <c r="B563" s="23"/>
      <c r="C563" s="23"/>
      <c r="D563" s="23"/>
      <c r="E563" s="23"/>
      <c r="F563" s="23"/>
    </row>
    <row r="564" spans="2:6" ht="12.75" x14ac:dyDescent="0.2">
      <c r="B564" s="23"/>
      <c r="C564" s="23"/>
      <c r="D564" s="23"/>
      <c r="E564" s="23"/>
      <c r="F564" s="23"/>
    </row>
    <row r="565" spans="2:6" ht="12.75" x14ac:dyDescent="0.2">
      <c r="B565" s="23"/>
      <c r="C565" s="23"/>
      <c r="D565" s="23"/>
      <c r="E565" s="23"/>
      <c r="F565" s="23"/>
    </row>
    <row r="566" spans="2:6" ht="12.75" x14ac:dyDescent="0.2">
      <c r="B566" s="23"/>
      <c r="C566" s="23"/>
      <c r="D566" s="23"/>
      <c r="E566" s="23"/>
      <c r="F566" s="23"/>
    </row>
    <row r="567" spans="2:6" ht="12.75" x14ac:dyDescent="0.2">
      <c r="B567" s="23"/>
      <c r="C567" s="23"/>
      <c r="D567" s="23"/>
      <c r="E567" s="23"/>
      <c r="F567" s="23"/>
    </row>
    <row r="568" spans="2:6" ht="12.75" x14ac:dyDescent="0.2">
      <c r="B568" s="23"/>
      <c r="C568" s="23"/>
      <c r="D568" s="23"/>
      <c r="E568" s="23"/>
      <c r="F568" s="23"/>
    </row>
    <row r="569" spans="2:6" ht="12.75" x14ac:dyDescent="0.2">
      <c r="B569" s="23"/>
      <c r="C569" s="23"/>
      <c r="D569" s="23"/>
      <c r="E569" s="23"/>
      <c r="F569" s="23"/>
    </row>
    <row r="570" spans="2:6" ht="12.75" x14ac:dyDescent="0.2">
      <c r="B570" s="23"/>
      <c r="C570" s="23"/>
      <c r="D570" s="23"/>
      <c r="E570" s="23"/>
      <c r="F570" s="23"/>
    </row>
    <row r="571" spans="2:6" ht="12.75" x14ac:dyDescent="0.2">
      <c r="B571" s="23"/>
      <c r="C571" s="23"/>
      <c r="D571" s="23"/>
      <c r="E571" s="23"/>
      <c r="F571" s="23"/>
    </row>
    <row r="572" spans="2:6" ht="12.75" x14ac:dyDescent="0.2">
      <c r="B572" s="23"/>
      <c r="C572" s="23"/>
      <c r="D572" s="23"/>
      <c r="E572" s="23"/>
      <c r="F572" s="23"/>
    </row>
    <row r="573" spans="2:6" ht="12.75" x14ac:dyDescent="0.2">
      <c r="B573" s="23"/>
      <c r="C573" s="23"/>
      <c r="D573" s="23"/>
      <c r="E573" s="23"/>
      <c r="F573" s="23"/>
    </row>
    <row r="574" spans="2:6" ht="12.75" x14ac:dyDescent="0.2">
      <c r="B574" s="23"/>
      <c r="C574" s="23"/>
      <c r="D574" s="23"/>
      <c r="E574" s="23"/>
      <c r="F574" s="23"/>
    </row>
    <row r="575" spans="2:6" ht="12.75" x14ac:dyDescent="0.2">
      <c r="B575" s="23"/>
      <c r="C575" s="23"/>
      <c r="D575" s="23"/>
      <c r="E575" s="23"/>
      <c r="F575" s="23"/>
    </row>
    <row r="576" spans="2:6" ht="12.75" x14ac:dyDescent="0.2">
      <c r="B576" s="23"/>
      <c r="C576" s="23"/>
      <c r="D576" s="23"/>
      <c r="E576" s="23"/>
      <c r="F576" s="23"/>
    </row>
    <row r="577" spans="2:6" ht="12.75" x14ac:dyDescent="0.2">
      <c r="B577" s="23"/>
      <c r="C577" s="23"/>
      <c r="D577" s="23"/>
      <c r="E577" s="23"/>
      <c r="F577" s="23"/>
    </row>
    <row r="578" spans="2:6" ht="12.75" x14ac:dyDescent="0.2">
      <c r="B578" s="23"/>
      <c r="C578" s="23"/>
      <c r="D578" s="23"/>
      <c r="E578" s="23"/>
      <c r="F578" s="23"/>
    </row>
    <row r="579" spans="2:6" ht="12.75" x14ac:dyDescent="0.2">
      <c r="B579" s="23"/>
      <c r="C579" s="23"/>
      <c r="D579" s="23"/>
      <c r="E579" s="23"/>
      <c r="F579" s="23"/>
    </row>
    <row r="580" spans="2:6" ht="12.75" x14ac:dyDescent="0.2">
      <c r="B580" s="23"/>
      <c r="C580" s="23"/>
      <c r="D580" s="23"/>
      <c r="E580" s="23"/>
      <c r="F580" s="23"/>
    </row>
    <row r="581" spans="2:6" ht="12.75" x14ac:dyDescent="0.2">
      <c r="B581" s="23"/>
      <c r="C581" s="23"/>
      <c r="D581" s="23"/>
      <c r="E581" s="23"/>
      <c r="F581" s="23"/>
    </row>
    <row r="582" spans="2:6" ht="12.75" x14ac:dyDescent="0.2">
      <c r="B582" s="23"/>
      <c r="C582" s="23"/>
      <c r="D582" s="23"/>
      <c r="E582" s="23"/>
      <c r="F582" s="23"/>
    </row>
    <row r="583" spans="2:6" ht="12.75" x14ac:dyDescent="0.2">
      <c r="B583" s="23"/>
      <c r="C583" s="23"/>
      <c r="D583" s="23"/>
      <c r="E583" s="23"/>
      <c r="F583" s="23"/>
    </row>
    <row r="584" spans="2:6" ht="12.75" x14ac:dyDescent="0.2">
      <c r="B584" s="23"/>
      <c r="C584" s="23"/>
      <c r="D584" s="23"/>
      <c r="E584" s="23"/>
      <c r="F584" s="23"/>
    </row>
    <row r="585" spans="2:6" ht="12.75" x14ac:dyDescent="0.2">
      <c r="B585" s="23"/>
      <c r="C585" s="23"/>
      <c r="D585" s="23"/>
      <c r="E585" s="23"/>
      <c r="F585" s="23"/>
    </row>
    <row r="586" spans="2:6" ht="12.75" x14ac:dyDescent="0.2">
      <c r="B586" s="23"/>
      <c r="C586" s="23"/>
      <c r="D586" s="23"/>
      <c r="E586" s="23"/>
      <c r="F586" s="23"/>
    </row>
    <row r="587" spans="2:6" ht="12.75" x14ac:dyDescent="0.2">
      <c r="B587" s="23"/>
      <c r="C587" s="23"/>
      <c r="D587" s="23"/>
      <c r="E587" s="23"/>
      <c r="F587" s="23"/>
    </row>
    <row r="588" spans="2:6" ht="12.75" x14ac:dyDescent="0.2">
      <c r="B588" s="23"/>
      <c r="C588" s="23"/>
      <c r="D588" s="23"/>
      <c r="E588" s="23"/>
      <c r="F588" s="23"/>
    </row>
    <row r="589" spans="2:6" ht="12.75" x14ac:dyDescent="0.2">
      <c r="B589" s="23"/>
      <c r="C589" s="23"/>
      <c r="D589" s="23"/>
      <c r="E589" s="23"/>
      <c r="F589" s="23"/>
    </row>
    <row r="590" spans="2:6" ht="12.75" x14ac:dyDescent="0.2">
      <c r="B590" s="23"/>
      <c r="C590" s="23"/>
      <c r="D590" s="23"/>
      <c r="E590" s="23"/>
      <c r="F590" s="23"/>
    </row>
    <row r="591" spans="2:6" ht="12.75" x14ac:dyDescent="0.2">
      <c r="B591" s="23"/>
      <c r="C591" s="23"/>
      <c r="D591" s="23"/>
      <c r="E591" s="23"/>
      <c r="F591" s="23"/>
    </row>
    <row r="592" spans="2:6" ht="12.75" x14ac:dyDescent="0.2">
      <c r="B592" s="23"/>
      <c r="C592" s="23"/>
      <c r="D592" s="23"/>
      <c r="E592" s="23"/>
      <c r="F592" s="23"/>
    </row>
    <row r="593" spans="2:6" ht="12.75" x14ac:dyDescent="0.2">
      <c r="B593" s="23"/>
      <c r="C593" s="23"/>
      <c r="D593" s="23"/>
      <c r="E593" s="23"/>
      <c r="F593" s="23"/>
    </row>
    <row r="594" spans="2:6" ht="12.75" x14ac:dyDescent="0.2">
      <c r="B594" s="23"/>
      <c r="C594" s="23"/>
      <c r="D594" s="23"/>
      <c r="E594" s="23"/>
      <c r="F594" s="23"/>
    </row>
    <row r="595" spans="2:6" ht="12.75" x14ac:dyDescent="0.2">
      <c r="B595" s="23"/>
      <c r="C595" s="23"/>
      <c r="D595" s="23"/>
      <c r="E595" s="23"/>
      <c r="F595" s="23"/>
    </row>
    <row r="596" spans="2:6" ht="12.75" x14ac:dyDescent="0.2">
      <c r="B596" s="23"/>
      <c r="C596" s="23"/>
      <c r="D596" s="23"/>
      <c r="E596" s="23"/>
      <c r="F596" s="23"/>
    </row>
    <row r="597" spans="2:6" ht="12.75" x14ac:dyDescent="0.2">
      <c r="B597" s="23"/>
      <c r="C597" s="23"/>
      <c r="D597" s="23"/>
      <c r="E597" s="23"/>
      <c r="F597" s="23"/>
    </row>
    <row r="598" spans="2:6" ht="12.75" x14ac:dyDescent="0.2">
      <c r="B598" s="23"/>
      <c r="C598" s="23"/>
      <c r="D598" s="23"/>
      <c r="E598" s="23"/>
      <c r="F598" s="23"/>
    </row>
    <row r="599" spans="2:6" ht="12.75" x14ac:dyDescent="0.2">
      <c r="B599" s="23"/>
      <c r="C599" s="23"/>
      <c r="D599" s="23"/>
      <c r="E599" s="23"/>
      <c r="F599" s="23"/>
    </row>
    <row r="600" spans="2:6" ht="12.75" x14ac:dyDescent="0.2">
      <c r="B600" s="23"/>
      <c r="C600" s="23"/>
      <c r="D600" s="23"/>
      <c r="E600" s="23"/>
      <c r="F600" s="23"/>
    </row>
    <row r="601" spans="2:6" ht="12.75" x14ac:dyDescent="0.2">
      <c r="B601" s="23"/>
      <c r="C601" s="23"/>
      <c r="D601" s="23"/>
      <c r="E601" s="23"/>
      <c r="F601" s="23"/>
    </row>
    <row r="602" spans="2:6" ht="12.75" x14ac:dyDescent="0.2">
      <c r="B602" s="23"/>
      <c r="C602" s="23"/>
      <c r="D602" s="23"/>
      <c r="E602" s="23"/>
      <c r="F602" s="23"/>
    </row>
    <row r="603" spans="2:6" ht="12.75" x14ac:dyDescent="0.2">
      <c r="B603" s="23"/>
      <c r="C603" s="23"/>
      <c r="D603" s="23"/>
      <c r="E603" s="23"/>
      <c r="F603" s="23"/>
    </row>
    <row r="604" spans="2:6" ht="12.75" x14ac:dyDescent="0.2">
      <c r="B604" s="23"/>
      <c r="C604" s="23"/>
      <c r="D604" s="23"/>
      <c r="E604" s="23"/>
      <c r="F604" s="23"/>
    </row>
    <row r="605" spans="2:6" ht="12.75" x14ac:dyDescent="0.2">
      <c r="B605" s="23"/>
      <c r="C605" s="23"/>
      <c r="D605" s="23"/>
      <c r="E605" s="23"/>
      <c r="F605" s="23"/>
    </row>
    <row r="606" spans="2:6" ht="12.75" x14ac:dyDescent="0.2">
      <c r="B606" s="23"/>
      <c r="C606" s="23"/>
      <c r="D606" s="23"/>
      <c r="E606" s="23"/>
      <c r="F606" s="23"/>
    </row>
    <row r="607" spans="2:6" ht="12.75" x14ac:dyDescent="0.2">
      <c r="B607" s="23"/>
      <c r="C607" s="23"/>
      <c r="D607" s="23"/>
      <c r="E607" s="23"/>
      <c r="F607" s="23"/>
    </row>
    <row r="608" spans="2:6" ht="12.75" x14ac:dyDescent="0.2">
      <c r="B608" s="23"/>
      <c r="C608" s="23"/>
      <c r="D608" s="23"/>
      <c r="E608" s="23"/>
      <c r="F608" s="23"/>
    </row>
    <row r="609" spans="2:6" ht="12.75" x14ac:dyDescent="0.2">
      <c r="B609" s="23"/>
      <c r="C609" s="23"/>
      <c r="D609" s="23"/>
      <c r="E609" s="23"/>
      <c r="F609" s="23"/>
    </row>
    <row r="610" spans="2:6" ht="12.75" x14ac:dyDescent="0.2">
      <c r="B610" s="23"/>
      <c r="C610" s="23"/>
      <c r="D610" s="23"/>
      <c r="E610" s="23"/>
      <c r="F610" s="23"/>
    </row>
    <row r="611" spans="2:6" ht="12.75" x14ac:dyDescent="0.2">
      <c r="B611" s="23"/>
      <c r="C611" s="23"/>
      <c r="D611" s="23"/>
      <c r="E611" s="23"/>
      <c r="F611" s="23"/>
    </row>
    <row r="612" spans="2:6" ht="12.75" x14ac:dyDescent="0.2">
      <c r="B612" s="23"/>
      <c r="C612" s="23"/>
      <c r="D612" s="23"/>
      <c r="E612" s="23"/>
      <c r="F612" s="23"/>
    </row>
    <row r="613" spans="2:6" ht="12.75" x14ac:dyDescent="0.2">
      <c r="B613" s="23"/>
      <c r="C613" s="23"/>
      <c r="D613" s="23"/>
      <c r="E613" s="23"/>
      <c r="F613" s="23"/>
    </row>
    <row r="614" spans="2:6" ht="12.75" x14ac:dyDescent="0.2">
      <c r="B614" s="23"/>
      <c r="C614" s="23"/>
      <c r="D614" s="23"/>
      <c r="E614" s="23"/>
      <c r="F614" s="23"/>
    </row>
    <row r="615" spans="2:6" ht="12.75" x14ac:dyDescent="0.2">
      <c r="B615" s="23"/>
      <c r="C615" s="23"/>
      <c r="D615" s="23"/>
      <c r="E615" s="23"/>
      <c r="F615" s="23"/>
    </row>
    <row r="616" spans="2:6" ht="12.75" x14ac:dyDescent="0.2">
      <c r="B616" s="23"/>
      <c r="C616" s="23"/>
      <c r="D616" s="23"/>
      <c r="E616" s="23"/>
      <c r="F616" s="23"/>
    </row>
    <row r="617" spans="2:6" ht="12.75" x14ac:dyDescent="0.2">
      <c r="B617" s="23"/>
      <c r="C617" s="23"/>
      <c r="D617" s="23"/>
      <c r="E617" s="23"/>
      <c r="F617" s="23"/>
    </row>
    <row r="618" spans="2:6" ht="12.75" x14ac:dyDescent="0.2">
      <c r="B618" s="23"/>
      <c r="C618" s="23"/>
      <c r="D618" s="23"/>
      <c r="E618" s="23"/>
      <c r="F618" s="23"/>
    </row>
    <row r="619" spans="2:6" ht="12.75" x14ac:dyDescent="0.2">
      <c r="B619" s="23"/>
      <c r="C619" s="23"/>
      <c r="D619" s="23"/>
      <c r="E619" s="23"/>
      <c r="F619" s="23"/>
    </row>
    <row r="620" spans="2:6" ht="12.75" x14ac:dyDescent="0.2">
      <c r="B620" s="23"/>
      <c r="C620" s="23"/>
      <c r="D620" s="23"/>
      <c r="E620" s="23"/>
      <c r="F620" s="23"/>
    </row>
    <row r="621" spans="2:6" ht="12.75" x14ac:dyDescent="0.2">
      <c r="B621" s="23"/>
      <c r="C621" s="23"/>
      <c r="D621" s="23"/>
      <c r="E621" s="23"/>
      <c r="F621" s="23"/>
    </row>
    <row r="622" spans="2:6" ht="12.75" x14ac:dyDescent="0.2">
      <c r="B622" s="23"/>
      <c r="C622" s="23"/>
      <c r="D622" s="23"/>
      <c r="E622" s="23"/>
      <c r="F622" s="23"/>
    </row>
    <row r="623" spans="2:6" ht="12.75" x14ac:dyDescent="0.2">
      <c r="B623" s="23"/>
      <c r="C623" s="23"/>
      <c r="D623" s="23"/>
      <c r="E623" s="23"/>
      <c r="F623" s="23"/>
    </row>
    <row r="624" spans="2:6" ht="12.75" x14ac:dyDescent="0.2">
      <c r="B624" s="23"/>
      <c r="C624" s="23"/>
      <c r="D624" s="23"/>
      <c r="E624" s="23"/>
      <c r="F624" s="23"/>
    </row>
    <row r="625" spans="2:6" ht="12.75" x14ac:dyDescent="0.2">
      <c r="B625" s="23"/>
      <c r="C625" s="23"/>
      <c r="D625" s="23"/>
      <c r="E625" s="23"/>
      <c r="F625" s="23"/>
    </row>
    <row r="626" spans="2:6" ht="12.75" x14ac:dyDescent="0.2">
      <c r="B626" s="23"/>
      <c r="C626" s="23"/>
      <c r="D626" s="23"/>
      <c r="E626" s="23"/>
      <c r="F626" s="23"/>
    </row>
    <row r="627" spans="2:6" ht="12.75" x14ac:dyDescent="0.2">
      <c r="B627" s="23"/>
      <c r="C627" s="23"/>
      <c r="D627" s="23"/>
      <c r="E627" s="23"/>
      <c r="F627" s="23"/>
    </row>
    <row r="628" spans="2:6" ht="12.75" x14ac:dyDescent="0.2">
      <c r="B628" s="23"/>
      <c r="C628" s="23"/>
      <c r="D628" s="23"/>
      <c r="E628" s="23"/>
      <c r="F628" s="23"/>
    </row>
    <row r="629" spans="2:6" ht="12.75" x14ac:dyDescent="0.2">
      <c r="B629" s="23"/>
      <c r="C629" s="23"/>
      <c r="D629" s="23"/>
      <c r="E629" s="23"/>
      <c r="F629" s="23"/>
    </row>
    <row r="630" spans="2:6" ht="12.75" x14ac:dyDescent="0.2">
      <c r="B630" s="23"/>
      <c r="C630" s="23"/>
      <c r="D630" s="23"/>
      <c r="E630" s="23"/>
      <c r="F630" s="23"/>
    </row>
    <row r="631" spans="2:6" ht="12.75" x14ac:dyDescent="0.2">
      <c r="B631" s="23"/>
      <c r="C631" s="23"/>
      <c r="D631" s="23"/>
      <c r="E631" s="23"/>
      <c r="F631" s="23"/>
    </row>
    <row r="632" spans="2:6" ht="12.75" x14ac:dyDescent="0.2">
      <c r="B632" s="23"/>
      <c r="C632" s="23"/>
      <c r="D632" s="23"/>
      <c r="E632" s="23"/>
      <c r="F632" s="23"/>
    </row>
    <row r="633" spans="2:6" ht="12.75" x14ac:dyDescent="0.2">
      <c r="B633" s="23"/>
      <c r="C633" s="23"/>
      <c r="D633" s="23"/>
      <c r="E633" s="23"/>
      <c r="F633" s="23"/>
    </row>
    <row r="634" spans="2:6" ht="12.75" x14ac:dyDescent="0.2">
      <c r="B634" s="23"/>
      <c r="C634" s="23"/>
      <c r="D634" s="23"/>
      <c r="E634" s="23"/>
      <c r="F634" s="23"/>
    </row>
    <row r="635" spans="2:6" ht="12.75" x14ac:dyDescent="0.2">
      <c r="B635" s="23"/>
      <c r="C635" s="23"/>
      <c r="D635" s="23"/>
      <c r="E635" s="23"/>
      <c r="F635" s="23"/>
    </row>
    <row r="636" spans="2:6" ht="12.75" x14ac:dyDescent="0.2">
      <c r="B636" s="23"/>
      <c r="C636" s="23"/>
      <c r="D636" s="23"/>
      <c r="E636" s="23"/>
      <c r="F636" s="23"/>
    </row>
    <row r="637" spans="2:6" ht="12.75" x14ac:dyDescent="0.2">
      <c r="B637" s="23"/>
      <c r="C637" s="23"/>
      <c r="D637" s="23"/>
      <c r="E637" s="23"/>
      <c r="F637" s="23"/>
    </row>
    <row r="638" spans="2:6" ht="12.75" x14ac:dyDescent="0.2">
      <c r="B638" s="23"/>
      <c r="C638" s="23"/>
      <c r="D638" s="23"/>
      <c r="E638" s="23"/>
      <c r="F638" s="23"/>
    </row>
    <row r="639" spans="2:6" ht="12.75" x14ac:dyDescent="0.2">
      <c r="B639" s="23"/>
      <c r="C639" s="23"/>
      <c r="D639" s="23"/>
      <c r="E639" s="23"/>
      <c r="F639" s="23"/>
    </row>
    <row r="640" spans="2:6" ht="12.75" x14ac:dyDescent="0.2">
      <c r="B640" s="23"/>
      <c r="C640" s="23"/>
      <c r="D640" s="23"/>
      <c r="E640" s="23"/>
      <c r="F640" s="23"/>
    </row>
    <row r="641" spans="2:6" ht="12.75" x14ac:dyDescent="0.2">
      <c r="B641" s="23"/>
      <c r="C641" s="23"/>
      <c r="D641" s="23"/>
      <c r="E641" s="23"/>
      <c r="F641" s="23"/>
    </row>
    <row r="642" spans="2:6" ht="12.75" x14ac:dyDescent="0.2">
      <c r="B642" s="23"/>
      <c r="C642" s="23"/>
      <c r="D642" s="23"/>
      <c r="E642" s="23"/>
      <c r="F642" s="23"/>
    </row>
    <row r="643" spans="2:6" ht="12.75" x14ac:dyDescent="0.2">
      <c r="B643" s="23"/>
      <c r="C643" s="23"/>
      <c r="D643" s="23"/>
      <c r="E643" s="23"/>
      <c r="F643" s="23"/>
    </row>
    <row r="644" spans="2:6" ht="12.75" x14ac:dyDescent="0.2">
      <c r="B644" s="23"/>
      <c r="C644" s="23"/>
      <c r="D644" s="23"/>
      <c r="E644" s="23"/>
      <c r="F644" s="23"/>
    </row>
    <row r="645" spans="2:6" ht="12.75" x14ac:dyDescent="0.2">
      <c r="B645" s="23"/>
      <c r="C645" s="23"/>
      <c r="D645" s="23"/>
      <c r="E645" s="23"/>
      <c r="F645" s="23"/>
    </row>
    <row r="646" spans="2:6" ht="12.75" x14ac:dyDescent="0.2">
      <c r="B646" s="23"/>
      <c r="C646" s="23"/>
      <c r="D646" s="23"/>
      <c r="E646" s="23"/>
      <c r="F646" s="23"/>
    </row>
    <row r="647" spans="2:6" ht="12.75" x14ac:dyDescent="0.2">
      <c r="B647" s="23"/>
      <c r="C647" s="23"/>
      <c r="D647" s="23"/>
      <c r="E647" s="23"/>
      <c r="F647" s="23"/>
    </row>
    <row r="648" spans="2:6" ht="12.75" x14ac:dyDescent="0.2">
      <c r="B648" s="23"/>
      <c r="C648" s="23"/>
      <c r="D648" s="23"/>
      <c r="E648" s="23"/>
      <c r="F648" s="23"/>
    </row>
    <row r="649" spans="2:6" ht="12.75" x14ac:dyDescent="0.2">
      <c r="B649" s="23"/>
      <c r="C649" s="23"/>
      <c r="D649" s="23"/>
      <c r="E649" s="23"/>
      <c r="F649" s="23"/>
    </row>
    <row r="650" spans="2:6" ht="12.75" x14ac:dyDescent="0.2">
      <c r="B650" s="23"/>
      <c r="C650" s="23"/>
      <c r="D650" s="23"/>
      <c r="E650" s="23"/>
      <c r="F650" s="23"/>
    </row>
    <row r="651" spans="2:6" ht="12.75" x14ac:dyDescent="0.2">
      <c r="B651" s="23"/>
      <c r="C651" s="23"/>
      <c r="D651" s="23"/>
      <c r="E651" s="23"/>
      <c r="F651" s="23"/>
    </row>
    <row r="652" spans="2:6" ht="12.75" x14ac:dyDescent="0.2">
      <c r="B652" s="23"/>
      <c r="C652" s="23"/>
      <c r="D652" s="23"/>
      <c r="E652" s="23"/>
      <c r="F652" s="23"/>
    </row>
    <row r="653" spans="2:6" ht="12.75" x14ac:dyDescent="0.2">
      <c r="B653" s="23"/>
      <c r="C653" s="23"/>
      <c r="D653" s="23"/>
      <c r="E653" s="23"/>
      <c r="F653" s="23"/>
    </row>
    <row r="654" spans="2:6" ht="12.75" x14ac:dyDescent="0.2">
      <c r="B654" s="23"/>
      <c r="C654" s="23"/>
      <c r="D654" s="23"/>
      <c r="E654" s="23"/>
      <c r="F654" s="23"/>
    </row>
    <row r="655" spans="2:6" ht="12.75" x14ac:dyDescent="0.2">
      <c r="B655" s="23"/>
      <c r="C655" s="23"/>
      <c r="D655" s="23"/>
      <c r="E655" s="23"/>
      <c r="F655" s="23"/>
    </row>
    <row r="656" spans="2:6" ht="12.75" x14ac:dyDescent="0.2">
      <c r="B656" s="23"/>
      <c r="C656" s="23"/>
      <c r="D656" s="23"/>
      <c r="E656" s="23"/>
      <c r="F656" s="23"/>
    </row>
    <row r="657" spans="2:6" ht="12.75" x14ac:dyDescent="0.2">
      <c r="B657" s="23"/>
      <c r="C657" s="23"/>
      <c r="D657" s="23"/>
      <c r="E657" s="23"/>
      <c r="F657" s="23"/>
    </row>
    <row r="658" spans="2:6" ht="12.75" x14ac:dyDescent="0.2">
      <c r="B658" s="23"/>
      <c r="C658" s="23"/>
      <c r="D658" s="23"/>
      <c r="E658" s="23"/>
      <c r="F658" s="23"/>
    </row>
    <row r="659" spans="2:6" ht="12.75" x14ac:dyDescent="0.2">
      <c r="B659" s="23"/>
      <c r="C659" s="23"/>
      <c r="D659" s="23"/>
      <c r="E659" s="23"/>
      <c r="F659" s="23"/>
    </row>
    <row r="660" spans="2:6" ht="12.75" x14ac:dyDescent="0.2">
      <c r="B660" s="23"/>
      <c r="C660" s="23"/>
      <c r="D660" s="23"/>
      <c r="E660" s="23"/>
      <c r="F660" s="23"/>
    </row>
    <row r="661" spans="2:6" ht="12.75" x14ac:dyDescent="0.2">
      <c r="B661" s="23"/>
      <c r="C661" s="23"/>
      <c r="D661" s="23"/>
      <c r="E661" s="23"/>
      <c r="F661" s="23"/>
    </row>
    <row r="662" spans="2:6" ht="12.75" x14ac:dyDescent="0.2">
      <c r="B662" s="23"/>
      <c r="C662" s="23"/>
      <c r="D662" s="23"/>
      <c r="E662" s="23"/>
      <c r="F662" s="23"/>
    </row>
    <row r="663" spans="2:6" ht="12.75" x14ac:dyDescent="0.2">
      <c r="B663" s="23"/>
      <c r="C663" s="23"/>
      <c r="D663" s="23"/>
      <c r="E663" s="23"/>
      <c r="F663" s="23"/>
    </row>
    <row r="664" spans="2:6" ht="12.75" x14ac:dyDescent="0.2">
      <c r="B664" s="23"/>
      <c r="C664" s="23"/>
      <c r="D664" s="23"/>
      <c r="E664" s="23"/>
      <c r="F664" s="23"/>
    </row>
    <row r="665" spans="2:6" ht="12.75" x14ac:dyDescent="0.2">
      <c r="B665" s="23"/>
      <c r="C665" s="23"/>
      <c r="D665" s="23"/>
      <c r="E665" s="23"/>
      <c r="F665" s="23"/>
    </row>
    <row r="666" spans="2:6" ht="12.75" x14ac:dyDescent="0.2">
      <c r="B666" s="23"/>
      <c r="C666" s="23"/>
      <c r="D666" s="23"/>
      <c r="E666" s="23"/>
      <c r="F666" s="23"/>
    </row>
    <row r="667" spans="2:6" ht="12.75" x14ac:dyDescent="0.2">
      <c r="B667" s="23"/>
      <c r="C667" s="23"/>
      <c r="D667" s="23"/>
      <c r="E667" s="23"/>
      <c r="F667" s="23"/>
    </row>
    <row r="668" spans="2:6" ht="12.75" x14ac:dyDescent="0.2">
      <c r="B668" s="23"/>
      <c r="C668" s="23"/>
      <c r="D668" s="23"/>
      <c r="E668" s="23"/>
      <c r="F668" s="23"/>
    </row>
    <row r="669" spans="2:6" ht="12.75" x14ac:dyDescent="0.2">
      <c r="B669" s="23"/>
      <c r="C669" s="23"/>
      <c r="D669" s="23"/>
      <c r="E669" s="23"/>
      <c r="F669" s="23"/>
    </row>
    <row r="670" spans="2:6" ht="12.75" x14ac:dyDescent="0.2">
      <c r="B670" s="23"/>
      <c r="C670" s="23"/>
      <c r="D670" s="23"/>
      <c r="E670" s="23"/>
      <c r="F670" s="23"/>
    </row>
    <row r="671" spans="2:6" ht="12.75" x14ac:dyDescent="0.2">
      <c r="B671" s="23"/>
      <c r="C671" s="23"/>
      <c r="D671" s="23"/>
      <c r="E671" s="23"/>
      <c r="F671" s="23"/>
    </row>
    <row r="672" spans="2:6" ht="12.75" x14ac:dyDescent="0.2">
      <c r="B672" s="23"/>
      <c r="C672" s="23"/>
      <c r="D672" s="23"/>
      <c r="E672" s="23"/>
      <c r="F672" s="23"/>
    </row>
    <row r="673" spans="2:6" ht="12.75" x14ac:dyDescent="0.2">
      <c r="B673" s="23"/>
      <c r="C673" s="23"/>
      <c r="D673" s="23"/>
      <c r="E673" s="23"/>
      <c r="F673" s="23"/>
    </row>
    <row r="674" spans="2:6" ht="12.75" x14ac:dyDescent="0.2">
      <c r="B674" s="23"/>
      <c r="C674" s="23"/>
      <c r="D674" s="23"/>
      <c r="E674" s="23"/>
      <c r="F674" s="23"/>
    </row>
    <row r="675" spans="2:6" ht="12.75" x14ac:dyDescent="0.2">
      <c r="B675" s="23"/>
      <c r="C675" s="23"/>
      <c r="D675" s="23"/>
      <c r="E675" s="23"/>
      <c r="F675" s="23"/>
    </row>
    <row r="676" spans="2:6" ht="12.75" x14ac:dyDescent="0.2">
      <c r="B676" s="23"/>
      <c r="C676" s="23"/>
      <c r="D676" s="23"/>
      <c r="E676" s="23"/>
      <c r="F676" s="23"/>
    </row>
    <row r="677" spans="2:6" ht="12.75" x14ac:dyDescent="0.2">
      <c r="B677" s="23"/>
      <c r="C677" s="23"/>
      <c r="D677" s="23"/>
      <c r="E677" s="23"/>
      <c r="F677" s="23"/>
    </row>
    <row r="678" spans="2:6" ht="12.75" x14ac:dyDescent="0.2">
      <c r="B678" s="23"/>
      <c r="C678" s="23"/>
      <c r="D678" s="23"/>
      <c r="E678" s="23"/>
      <c r="F678" s="23"/>
    </row>
    <row r="679" spans="2:6" ht="12.75" x14ac:dyDescent="0.2">
      <c r="B679" s="23"/>
      <c r="C679" s="23"/>
      <c r="D679" s="23"/>
      <c r="E679" s="23"/>
      <c r="F679" s="23"/>
    </row>
    <row r="680" spans="2:6" ht="12.75" x14ac:dyDescent="0.2">
      <c r="B680" s="23"/>
      <c r="C680" s="23"/>
      <c r="D680" s="23"/>
      <c r="E680" s="23"/>
      <c r="F680" s="23"/>
    </row>
    <row r="681" spans="2:6" ht="12.75" x14ac:dyDescent="0.2">
      <c r="B681" s="23"/>
      <c r="C681" s="23"/>
      <c r="D681" s="23"/>
      <c r="E681" s="23"/>
      <c r="F681" s="23"/>
    </row>
    <row r="682" spans="2:6" ht="12.75" x14ac:dyDescent="0.2">
      <c r="B682" s="23"/>
      <c r="C682" s="23"/>
      <c r="D682" s="23"/>
      <c r="E682" s="23"/>
      <c r="F682" s="23"/>
    </row>
    <row r="683" spans="2:6" ht="12.75" x14ac:dyDescent="0.2">
      <c r="B683" s="23"/>
      <c r="C683" s="23"/>
      <c r="D683" s="23"/>
      <c r="E683" s="23"/>
      <c r="F683" s="23"/>
    </row>
    <row r="684" spans="2:6" ht="12.75" x14ac:dyDescent="0.2">
      <c r="B684" s="23"/>
      <c r="C684" s="23"/>
      <c r="D684" s="23"/>
      <c r="E684" s="23"/>
      <c r="F684" s="23"/>
    </row>
    <row r="685" spans="2:6" ht="12.75" x14ac:dyDescent="0.2">
      <c r="B685" s="23"/>
      <c r="C685" s="23"/>
      <c r="D685" s="23"/>
      <c r="E685" s="23"/>
      <c r="F685" s="23"/>
    </row>
    <row r="686" spans="2:6" ht="12.75" x14ac:dyDescent="0.2">
      <c r="B686" s="23"/>
      <c r="C686" s="23"/>
      <c r="D686" s="23"/>
      <c r="E686" s="23"/>
      <c r="F686" s="23"/>
    </row>
    <row r="687" spans="2:6" ht="12.75" x14ac:dyDescent="0.2">
      <c r="B687" s="23"/>
      <c r="C687" s="23"/>
      <c r="D687" s="23"/>
      <c r="E687" s="23"/>
      <c r="F687" s="23"/>
    </row>
    <row r="688" spans="2:6" ht="12.75" x14ac:dyDescent="0.2">
      <c r="B688" s="23"/>
      <c r="C688" s="23"/>
      <c r="D688" s="23"/>
      <c r="E688" s="23"/>
      <c r="F688" s="23"/>
    </row>
    <row r="689" spans="2:6" ht="12.75" x14ac:dyDescent="0.2">
      <c r="B689" s="23"/>
      <c r="C689" s="23"/>
      <c r="D689" s="23"/>
      <c r="E689" s="23"/>
      <c r="F689" s="23"/>
    </row>
    <row r="690" spans="2:6" ht="12.75" x14ac:dyDescent="0.2">
      <c r="B690" s="23"/>
      <c r="C690" s="23"/>
      <c r="D690" s="23"/>
      <c r="E690" s="23"/>
      <c r="F690" s="23"/>
    </row>
    <row r="691" spans="2:6" ht="12.75" x14ac:dyDescent="0.2">
      <c r="B691" s="23"/>
      <c r="C691" s="23"/>
      <c r="D691" s="23"/>
      <c r="E691" s="23"/>
      <c r="F691" s="23"/>
    </row>
    <row r="692" spans="2:6" ht="12.75" x14ac:dyDescent="0.2">
      <c r="B692" s="23"/>
      <c r="C692" s="23"/>
      <c r="D692" s="23"/>
      <c r="E692" s="23"/>
      <c r="F692" s="23"/>
    </row>
    <row r="693" spans="2:6" ht="12.75" x14ac:dyDescent="0.2">
      <c r="B693" s="23"/>
      <c r="C693" s="23"/>
      <c r="D693" s="23"/>
      <c r="E693" s="23"/>
      <c r="F693" s="23"/>
    </row>
    <row r="694" spans="2:6" ht="12.75" x14ac:dyDescent="0.2">
      <c r="B694" s="23"/>
      <c r="C694" s="23"/>
      <c r="D694" s="23"/>
      <c r="E694" s="23"/>
      <c r="F694" s="23"/>
    </row>
    <row r="695" spans="2:6" ht="12.75" x14ac:dyDescent="0.2">
      <c r="B695" s="23"/>
      <c r="C695" s="23"/>
      <c r="D695" s="23"/>
      <c r="E695" s="23"/>
      <c r="F695" s="23"/>
    </row>
    <row r="696" spans="2:6" ht="12.75" x14ac:dyDescent="0.2">
      <c r="B696" s="23"/>
      <c r="C696" s="23"/>
      <c r="D696" s="23"/>
      <c r="E696" s="23"/>
      <c r="F696" s="23"/>
    </row>
    <row r="697" spans="2:6" ht="12.75" x14ac:dyDescent="0.2">
      <c r="B697" s="23"/>
      <c r="C697" s="23"/>
      <c r="D697" s="23"/>
      <c r="E697" s="23"/>
      <c r="F697" s="23"/>
    </row>
    <row r="698" spans="2:6" ht="12.75" x14ac:dyDescent="0.2">
      <c r="B698" s="23"/>
      <c r="C698" s="23"/>
      <c r="D698" s="23"/>
      <c r="E698" s="23"/>
      <c r="F698" s="23"/>
    </row>
    <row r="699" spans="2:6" ht="12.75" x14ac:dyDescent="0.2">
      <c r="B699" s="23"/>
      <c r="C699" s="23"/>
      <c r="D699" s="23"/>
      <c r="E699" s="23"/>
      <c r="F699" s="23"/>
    </row>
    <row r="700" spans="2:6" ht="12.75" x14ac:dyDescent="0.2">
      <c r="B700" s="23"/>
      <c r="C700" s="23"/>
      <c r="D700" s="23"/>
      <c r="E700" s="23"/>
      <c r="F700" s="23"/>
    </row>
    <row r="701" spans="2:6" ht="12.75" x14ac:dyDescent="0.2">
      <c r="B701" s="23"/>
      <c r="C701" s="23"/>
      <c r="D701" s="23"/>
      <c r="E701" s="23"/>
      <c r="F701" s="23"/>
    </row>
    <row r="702" spans="2:6" ht="12.75" x14ac:dyDescent="0.2">
      <c r="B702" s="23"/>
      <c r="C702" s="23"/>
      <c r="D702" s="23"/>
      <c r="E702" s="23"/>
      <c r="F702" s="23"/>
    </row>
    <row r="703" spans="2:6" ht="12.75" x14ac:dyDescent="0.2">
      <c r="B703" s="23"/>
      <c r="C703" s="23"/>
      <c r="D703" s="23"/>
      <c r="E703" s="23"/>
      <c r="F703" s="23"/>
    </row>
    <row r="704" spans="2:6" ht="12.75" x14ac:dyDescent="0.2">
      <c r="B704" s="23"/>
      <c r="C704" s="23"/>
      <c r="D704" s="23"/>
      <c r="E704" s="23"/>
      <c r="F704" s="23"/>
    </row>
    <row r="705" spans="2:6" ht="12.75" x14ac:dyDescent="0.2">
      <c r="B705" s="23"/>
      <c r="C705" s="23"/>
      <c r="D705" s="23"/>
      <c r="E705" s="23"/>
      <c r="F705" s="23"/>
    </row>
    <row r="706" spans="2:6" ht="12.75" x14ac:dyDescent="0.2">
      <c r="B706" s="23"/>
      <c r="C706" s="23"/>
      <c r="D706" s="23"/>
      <c r="E706" s="23"/>
      <c r="F706" s="23"/>
    </row>
    <row r="707" spans="2:6" ht="12.75" x14ac:dyDescent="0.2">
      <c r="B707" s="23"/>
      <c r="C707" s="23"/>
      <c r="D707" s="23"/>
      <c r="E707" s="23"/>
      <c r="F707" s="23"/>
    </row>
    <row r="708" spans="2:6" ht="12.75" x14ac:dyDescent="0.2">
      <c r="B708" s="23"/>
      <c r="C708" s="23"/>
      <c r="D708" s="23"/>
      <c r="E708" s="23"/>
      <c r="F708" s="23"/>
    </row>
    <row r="709" spans="2:6" ht="12.75" x14ac:dyDescent="0.2">
      <c r="B709" s="23"/>
      <c r="C709" s="23"/>
      <c r="D709" s="23"/>
      <c r="E709" s="23"/>
      <c r="F709" s="23"/>
    </row>
    <row r="710" spans="2:6" ht="12.75" x14ac:dyDescent="0.2">
      <c r="B710" s="23"/>
      <c r="C710" s="23"/>
      <c r="D710" s="23"/>
      <c r="E710" s="23"/>
      <c r="F710" s="23"/>
    </row>
    <row r="711" spans="2:6" ht="12.75" x14ac:dyDescent="0.2">
      <c r="B711" s="23"/>
      <c r="C711" s="23"/>
      <c r="D711" s="23"/>
      <c r="E711" s="23"/>
      <c r="F711" s="23"/>
    </row>
    <row r="712" spans="2:6" ht="12.75" x14ac:dyDescent="0.2">
      <c r="B712" s="23"/>
      <c r="C712" s="23"/>
      <c r="D712" s="23"/>
      <c r="E712" s="23"/>
      <c r="F712" s="23"/>
    </row>
    <row r="713" spans="2:6" ht="12.75" x14ac:dyDescent="0.2">
      <c r="B713" s="23"/>
      <c r="C713" s="23"/>
      <c r="D713" s="23"/>
      <c r="E713" s="23"/>
      <c r="F713" s="23"/>
    </row>
    <row r="714" spans="2:6" ht="12.75" x14ac:dyDescent="0.2">
      <c r="B714" s="23"/>
      <c r="C714" s="23"/>
      <c r="D714" s="23"/>
      <c r="E714" s="23"/>
      <c r="F714" s="23"/>
    </row>
    <row r="715" spans="2:6" ht="12.75" x14ac:dyDescent="0.2">
      <c r="B715" s="23"/>
      <c r="C715" s="23"/>
      <c r="D715" s="23"/>
      <c r="E715" s="23"/>
      <c r="F715" s="23"/>
    </row>
    <row r="716" spans="2:6" ht="12.75" x14ac:dyDescent="0.2">
      <c r="B716" s="23"/>
      <c r="C716" s="23"/>
      <c r="D716" s="23"/>
      <c r="E716" s="23"/>
      <c r="F716" s="23"/>
    </row>
    <row r="717" spans="2:6" ht="12.75" x14ac:dyDescent="0.2">
      <c r="B717" s="23"/>
      <c r="C717" s="23"/>
      <c r="D717" s="23"/>
      <c r="E717" s="23"/>
      <c r="F717" s="23"/>
    </row>
    <row r="718" spans="2:6" ht="12.75" x14ac:dyDescent="0.2">
      <c r="B718" s="23"/>
      <c r="C718" s="23"/>
      <c r="D718" s="23"/>
      <c r="E718" s="23"/>
      <c r="F718" s="23"/>
    </row>
    <row r="719" spans="2:6" ht="12.75" x14ac:dyDescent="0.2">
      <c r="B719" s="23"/>
      <c r="C719" s="23"/>
      <c r="D719" s="23"/>
      <c r="E719" s="23"/>
      <c r="F719" s="23"/>
    </row>
    <row r="720" spans="2:6" ht="12.75" x14ac:dyDescent="0.2">
      <c r="B720" s="23"/>
      <c r="C720" s="23"/>
      <c r="D720" s="23"/>
      <c r="E720" s="23"/>
      <c r="F720" s="23"/>
    </row>
    <row r="721" spans="2:6" ht="12.75" x14ac:dyDescent="0.2">
      <c r="B721" s="23"/>
      <c r="C721" s="23"/>
      <c r="D721" s="23"/>
      <c r="E721" s="23"/>
      <c r="F721" s="23"/>
    </row>
    <row r="722" spans="2:6" ht="12.75" x14ac:dyDescent="0.2">
      <c r="B722" s="23"/>
      <c r="C722" s="23"/>
      <c r="D722" s="23"/>
      <c r="E722" s="23"/>
      <c r="F722" s="23"/>
    </row>
    <row r="723" spans="2:6" ht="12.75" x14ac:dyDescent="0.2">
      <c r="B723" s="23"/>
      <c r="C723" s="23"/>
      <c r="D723" s="23"/>
      <c r="E723" s="23"/>
      <c r="F723" s="23"/>
    </row>
    <row r="724" spans="2:6" ht="12.75" x14ac:dyDescent="0.2">
      <c r="B724" s="23"/>
      <c r="C724" s="23"/>
      <c r="D724" s="23"/>
      <c r="E724" s="23"/>
      <c r="F724" s="23"/>
    </row>
    <row r="725" spans="2:6" ht="12.75" x14ac:dyDescent="0.2">
      <c r="B725" s="23"/>
      <c r="C725" s="23"/>
      <c r="D725" s="23"/>
      <c r="E725" s="23"/>
      <c r="F725" s="23"/>
    </row>
    <row r="726" spans="2:6" ht="12.75" x14ac:dyDescent="0.2">
      <c r="B726" s="23"/>
      <c r="C726" s="23"/>
      <c r="D726" s="23"/>
      <c r="E726" s="23"/>
      <c r="F726" s="23"/>
    </row>
    <row r="727" spans="2:6" ht="12.75" x14ac:dyDescent="0.2">
      <c r="B727" s="23"/>
      <c r="C727" s="23"/>
      <c r="D727" s="23"/>
      <c r="E727" s="23"/>
      <c r="F727" s="23"/>
    </row>
    <row r="728" spans="2:6" ht="12.75" x14ac:dyDescent="0.2">
      <c r="B728" s="23"/>
      <c r="C728" s="23"/>
      <c r="D728" s="23"/>
      <c r="E728" s="23"/>
      <c r="F728" s="23"/>
    </row>
    <row r="729" spans="2:6" ht="12.75" x14ac:dyDescent="0.2">
      <c r="B729" s="23"/>
      <c r="C729" s="23"/>
      <c r="D729" s="23"/>
      <c r="E729" s="23"/>
      <c r="F729" s="23"/>
    </row>
    <row r="730" spans="2:6" ht="12.75" x14ac:dyDescent="0.2">
      <c r="B730" s="23"/>
      <c r="C730" s="23"/>
      <c r="D730" s="23"/>
      <c r="E730" s="23"/>
      <c r="F730" s="23"/>
    </row>
    <row r="731" spans="2:6" ht="12.75" x14ac:dyDescent="0.2">
      <c r="B731" s="23"/>
      <c r="C731" s="23"/>
      <c r="D731" s="23"/>
      <c r="E731" s="23"/>
      <c r="F731" s="23"/>
    </row>
    <row r="732" spans="2:6" ht="12.75" x14ac:dyDescent="0.2">
      <c r="B732" s="23"/>
      <c r="C732" s="23"/>
      <c r="D732" s="23"/>
      <c r="E732" s="23"/>
      <c r="F732" s="23"/>
    </row>
    <row r="733" spans="2:6" ht="12.75" x14ac:dyDescent="0.2">
      <c r="B733" s="23"/>
      <c r="C733" s="23"/>
      <c r="D733" s="23"/>
      <c r="E733" s="23"/>
      <c r="F733" s="23"/>
    </row>
    <row r="734" spans="2:6" ht="12.75" x14ac:dyDescent="0.2">
      <c r="B734" s="23"/>
      <c r="C734" s="23"/>
      <c r="D734" s="23"/>
      <c r="E734" s="23"/>
      <c r="F734" s="23"/>
    </row>
    <row r="735" spans="2:6" ht="12.75" x14ac:dyDescent="0.2">
      <c r="B735" s="23"/>
      <c r="C735" s="23"/>
      <c r="D735" s="23"/>
      <c r="E735" s="23"/>
      <c r="F735" s="23"/>
    </row>
    <row r="736" spans="2:6" ht="12.75" x14ac:dyDescent="0.2">
      <c r="B736" s="23"/>
      <c r="C736" s="23"/>
      <c r="D736" s="23"/>
      <c r="E736" s="23"/>
      <c r="F736" s="23"/>
    </row>
    <row r="737" spans="2:6" ht="12.75" x14ac:dyDescent="0.2">
      <c r="B737" s="23"/>
      <c r="C737" s="23"/>
      <c r="D737" s="23"/>
      <c r="E737" s="23"/>
      <c r="F737" s="23"/>
    </row>
    <row r="738" spans="2:6" ht="12.75" x14ac:dyDescent="0.2">
      <c r="B738" s="23"/>
      <c r="C738" s="23"/>
      <c r="D738" s="23"/>
      <c r="E738" s="23"/>
      <c r="F738" s="23"/>
    </row>
    <row r="739" spans="2:6" ht="12.75" x14ac:dyDescent="0.2">
      <c r="B739" s="23"/>
      <c r="C739" s="23"/>
      <c r="D739" s="23"/>
      <c r="E739" s="23"/>
      <c r="F739" s="23"/>
    </row>
    <row r="740" spans="2:6" ht="12.75" x14ac:dyDescent="0.2">
      <c r="B740" s="23"/>
      <c r="C740" s="23"/>
      <c r="D740" s="23"/>
      <c r="E740" s="23"/>
      <c r="F740" s="23"/>
    </row>
    <row r="741" spans="2:6" ht="12.75" x14ac:dyDescent="0.2">
      <c r="B741" s="23"/>
      <c r="C741" s="23"/>
      <c r="D741" s="23"/>
      <c r="E741" s="23"/>
      <c r="F741" s="23"/>
    </row>
    <row r="742" spans="2:6" ht="12.75" x14ac:dyDescent="0.2">
      <c r="B742" s="23"/>
      <c r="C742" s="23"/>
      <c r="D742" s="23"/>
      <c r="E742" s="23"/>
      <c r="F742" s="23"/>
    </row>
    <row r="743" spans="2:6" ht="12.75" x14ac:dyDescent="0.2">
      <c r="B743" s="23"/>
      <c r="C743" s="23"/>
      <c r="D743" s="23"/>
      <c r="E743" s="23"/>
      <c r="F743" s="23"/>
    </row>
    <row r="744" spans="2:6" ht="12.75" x14ac:dyDescent="0.2">
      <c r="B744" s="23"/>
      <c r="C744" s="23"/>
      <c r="D744" s="23"/>
      <c r="E744" s="23"/>
      <c r="F744" s="23"/>
    </row>
    <row r="745" spans="2:6" ht="12.75" x14ac:dyDescent="0.2">
      <c r="B745" s="23"/>
      <c r="C745" s="23"/>
      <c r="D745" s="23"/>
      <c r="E745" s="23"/>
      <c r="F745" s="23"/>
    </row>
    <row r="746" spans="2:6" ht="12.75" x14ac:dyDescent="0.2">
      <c r="B746" s="23"/>
      <c r="C746" s="23"/>
      <c r="D746" s="23"/>
      <c r="E746" s="23"/>
      <c r="F746" s="23"/>
    </row>
    <row r="747" spans="2:6" ht="12.75" x14ac:dyDescent="0.2">
      <c r="B747" s="23"/>
      <c r="C747" s="23"/>
      <c r="D747" s="23"/>
      <c r="E747" s="23"/>
      <c r="F747" s="23"/>
    </row>
    <row r="748" spans="2:6" ht="12.75" x14ac:dyDescent="0.2">
      <c r="B748" s="23"/>
      <c r="C748" s="23"/>
      <c r="D748" s="23"/>
      <c r="E748" s="23"/>
      <c r="F748" s="23"/>
    </row>
    <row r="749" spans="2:6" ht="12.75" x14ac:dyDescent="0.2">
      <c r="B749" s="23"/>
      <c r="C749" s="23"/>
      <c r="D749" s="23"/>
      <c r="E749" s="23"/>
      <c r="F749" s="23"/>
    </row>
    <row r="750" spans="2:6" ht="12.75" x14ac:dyDescent="0.2">
      <c r="B750" s="23"/>
      <c r="C750" s="23"/>
      <c r="D750" s="23"/>
      <c r="E750" s="23"/>
      <c r="F750" s="23"/>
    </row>
    <row r="751" spans="2:6" ht="12.75" x14ac:dyDescent="0.2">
      <c r="B751" s="23"/>
      <c r="C751" s="23"/>
      <c r="D751" s="23"/>
      <c r="E751" s="23"/>
      <c r="F751" s="23"/>
    </row>
    <row r="752" spans="2:6" ht="12.75" x14ac:dyDescent="0.2">
      <c r="B752" s="23"/>
      <c r="C752" s="23"/>
      <c r="D752" s="23"/>
      <c r="E752" s="23"/>
      <c r="F752" s="23"/>
    </row>
    <row r="753" spans="2:6" ht="12.75" x14ac:dyDescent="0.2">
      <c r="B753" s="23"/>
      <c r="C753" s="23"/>
      <c r="D753" s="23"/>
      <c r="E753" s="23"/>
      <c r="F753" s="23"/>
    </row>
    <row r="754" spans="2:6" ht="12.75" x14ac:dyDescent="0.2">
      <c r="B754" s="23"/>
      <c r="C754" s="23"/>
      <c r="D754" s="23"/>
      <c r="E754" s="23"/>
      <c r="F754" s="23"/>
    </row>
    <row r="755" spans="2:6" ht="12.75" x14ac:dyDescent="0.2">
      <c r="B755" s="23"/>
      <c r="C755" s="23"/>
      <c r="D755" s="23"/>
      <c r="E755" s="23"/>
      <c r="F755" s="23"/>
    </row>
    <row r="756" spans="2:6" ht="12.75" x14ac:dyDescent="0.2">
      <c r="B756" s="23"/>
      <c r="C756" s="23"/>
      <c r="D756" s="23"/>
      <c r="E756" s="23"/>
      <c r="F756" s="23"/>
    </row>
    <row r="757" spans="2:6" ht="12.75" x14ac:dyDescent="0.2">
      <c r="B757" s="23"/>
      <c r="C757" s="23"/>
      <c r="D757" s="23"/>
      <c r="E757" s="23"/>
      <c r="F757" s="23"/>
    </row>
    <row r="758" spans="2:6" ht="12.75" x14ac:dyDescent="0.2">
      <c r="B758" s="23"/>
      <c r="C758" s="23"/>
      <c r="D758" s="23"/>
      <c r="E758" s="23"/>
      <c r="F758" s="23"/>
    </row>
    <row r="759" spans="2:6" ht="12.75" x14ac:dyDescent="0.2">
      <c r="B759" s="23"/>
      <c r="C759" s="23"/>
      <c r="D759" s="23"/>
      <c r="E759" s="23"/>
      <c r="F759" s="23"/>
    </row>
    <row r="760" spans="2:6" ht="12.75" x14ac:dyDescent="0.2">
      <c r="B760" s="23"/>
      <c r="C760" s="23"/>
      <c r="D760" s="23"/>
      <c r="E760" s="23"/>
      <c r="F760" s="23"/>
    </row>
    <row r="761" spans="2:6" ht="12.75" x14ac:dyDescent="0.2">
      <c r="B761" s="23"/>
      <c r="C761" s="23"/>
      <c r="D761" s="23"/>
      <c r="E761" s="23"/>
      <c r="F761" s="23"/>
    </row>
    <row r="762" spans="2:6" ht="12.75" x14ac:dyDescent="0.2">
      <c r="B762" s="23"/>
      <c r="C762" s="23"/>
      <c r="D762" s="23"/>
      <c r="E762" s="23"/>
      <c r="F762" s="23"/>
    </row>
    <row r="763" spans="2:6" ht="12.75" x14ac:dyDescent="0.2">
      <c r="B763" s="23"/>
      <c r="C763" s="23"/>
      <c r="D763" s="23"/>
      <c r="E763" s="23"/>
      <c r="F763" s="23"/>
    </row>
    <row r="764" spans="2:6" ht="12.75" x14ac:dyDescent="0.2">
      <c r="B764" s="23"/>
      <c r="C764" s="23"/>
      <c r="D764" s="23"/>
      <c r="E764" s="23"/>
      <c r="F764" s="23"/>
    </row>
    <row r="765" spans="2:6" ht="12.75" x14ac:dyDescent="0.2">
      <c r="B765" s="23"/>
      <c r="C765" s="23"/>
      <c r="D765" s="23"/>
      <c r="E765" s="23"/>
      <c r="F765" s="23"/>
    </row>
    <row r="766" spans="2:6" ht="12.75" x14ac:dyDescent="0.2">
      <c r="B766" s="23"/>
      <c r="C766" s="23"/>
      <c r="D766" s="23"/>
      <c r="E766" s="23"/>
      <c r="F766" s="23"/>
    </row>
    <row r="767" spans="2:6" ht="12.75" x14ac:dyDescent="0.2">
      <c r="B767" s="23"/>
      <c r="C767" s="23"/>
      <c r="D767" s="23"/>
      <c r="E767" s="23"/>
      <c r="F767" s="23"/>
    </row>
    <row r="768" spans="2:6" ht="12.75" x14ac:dyDescent="0.2">
      <c r="B768" s="23"/>
      <c r="C768" s="23"/>
      <c r="D768" s="23"/>
      <c r="E768" s="23"/>
      <c r="F768" s="23"/>
    </row>
    <row r="769" spans="2:6" ht="12.75" x14ac:dyDescent="0.2">
      <c r="B769" s="23"/>
      <c r="C769" s="23"/>
      <c r="D769" s="23"/>
      <c r="E769" s="23"/>
      <c r="F769" s="23"/>
    </row>
    <row r="770" spans="2:6" ht="12.75" x14ac:dyDescent="0.2">
      <c r="B770" s="23"/>
      <c r="C770" s="23"/>
      <c r="D770" s="23"/>
      <c r="E770" s="23"/>
      <c r="F770" s="23"/>
    </row>
    <row r="771" spans="2:6" ht="12.75" x14ac:dyDescent="0.2">
      <c r="B771" s="23"/>
      <c r="C771" s="23"/>
      <c r="D771" s="23"/>
      <c r="E771" s="23"/>
      <c r="F771" s="23"/>
    </row>
    <row r="772" spans="2:6" ht="12.75" x14ac:dyDescent="0.2">
      <c r="B772" s="23"/>
      <c r="C772" s="23"/>
      <c r="D772" s="23"/>
      <c r="E772" s="23"/>
      <c r="F772" s="23"/>
    </row>
    <row r="773" spans="2:6" ht="12.75" x14ac:dyDescent="0.2">
      <c r="B773" s="23"/>
      <c r="C773" s="23"/>
      <c r="D773" s="23"/>
      <c r="E773" s="23"/>
      <c r="F773" s="23"/>
    </row>
    <row r="774" spans="2:6" ht="12.75" x14ac:dyDescent="0.2">
      <c r="B774" s="23"/>
      <c r="C774" s="23"/>
      <c r="D774" s="23"/>
      <c r="E774" s="23"/>
      <c r="F774" s="23"/>
    </row>
    <row r="775" spans="2:6" ht="12.75" x14ac:dyDescent="0.2">
      <c r="B775" s="23"/>
      <c r="C775" s="23"/>
      <c r="D775" s="23"/>
      <c r="E775" s="23"/>
      <c r="F775" s="23"/>
    </row>
    <row r="776" spans="2:6" ht="12.75" x14ac:dyDescent="0.2">
      <c r="B776" s="23"/>
      <c r="C776" s="23"/>
      <c r="D776" s="23"/>
      <c r="E776" s="23"/>
      <c r="F776" s="23"/>
    </row>
    <row r="777" spans="2:6" ht="12.75" x14ac:dyDescent="0.2">
      <c r="B777" s="23"/>
      <c r="C777" s="23"/>
      <c r="D777" s="23"/>
      <c r="E777" s="23"/>
      <c r="F777" s="23"/>
    </row>
    <row r="778" spans="2:6" ht="12.75" x14ac:dyDescent="0.2">
      <c r="B778" s="23"/>
      <c r="C778" s="23"/>
      <c r="D778" s="23"/>
      <c r="E778" s="23"/>
      <c r="F778" s="23"/>
    </row>
    <row r="779" spans="2:6" ht="12.75" x14ac:dyDescent="0.2">
      <c r="B779" s="23"/>
      <c r="C779" s="23"/>
      <c r="D779" s="23"/>
      <c r="E779" s="23"/>
      <c r="F779" s="23"/>
    </row>
    <row r="780" spans="2:6" ht="12.75" x14ac:dyDescent="0.2">
      <c r="B780" s="23"/>
      <c r="C780" s="23"/>
      <c r="D780" s="23"/>
      <c r="E780" s="23"/>
      <c r="F780" s="23"/>
    </row>
    <row r="781" spans="2:6" ht="12.75" x14ac:dyDescent="0.2">
      <c r="B781" s="23"/>
      <c r="C781" s="23"/>
      <c r="D781" s="23"/>
      <c r="E781" s="23"/>
      <c r="F781" s="23"/>
    </row>
    <row r="782" spans="2:6" ht="12.75" x14ac:dyDescent="0.2">
      <c r="B782" s="23"/>
      <c r="C782" s="23"/>
      <c r="D782" s="23"/>
      <c r="E782" s="23"/>
      <c r="F782" s="23"/>
    </row>
    <row r="783" spans="2:6" ht="12.75" x14ac:dyDescent="0.2">
      <c r="B783" s="23"/>
      <c r="C783" s="23"/>
      <c r="D783" s="23"/>
      <c r="E783" s="23"/>
      <c r="F783" s="23"/>
    </row>
    <row r="784" spans="2:6" ht="12.75" x14ac:dyDescent="0.2">
      <c r="B784" s="23"/>
      <c r="C784" s="23"/>
      <c r="D784" s="23"/>
      <c r="E784" s="23"/>
      <c r="F784" s="23"/>
    </row>
    <row r="785" spans="2:6" ht="12.75" x14ac:dyDescent="0.2">
      <c r="B785" s="23"/>
      <c r="C785" s="23"/>
      <c r="D785" s="23"/>
      <c r="E785" s="23"/>
      <c r="F785" s="23"/>
    </row>
    <row r="786" spans="2:6" ht="12.75" x14ac:dyDescent="0.2">
      <c r="B786" s="23"/>
      <c r="C786" s="23"/>
      <c r="D786" s="23"/>
      <c r="E786" s="23"/>
      <c r="F786" s="23"/>
    </row>
    <row r="787" spans="2:6" ht="12.75" x14ac:dyDescent="0.2">
      <c r="B787" s="23"/>
      <c r="C787" s="23"/>
      <c r="D787" s="23"/>
      <c r="E787" s="23"/>
      <c r="F787" s="23"/>
    </row>
    <row r="788" spans="2:6" ht="12.75" x14ac:dyDescent="0.2">
      <c r="B788" s="23"/>
      <c r="C788" s="23"/>
      <c r="D788" s="23"/>
      <c r="E788" s="23"/>
      <c r="F788" s="23"/>
    </row>
    <row r="789" spans="2:6" ht="12.75" x14ac:dyDescent="0.2">
      <c r="B789" s="23"/>
      <c r="C789" s="23"/>
      <c r="D789" s="23"/>
      <c r="E789" s="23"/>
      <c r="F789" s="23"/>
    </row>
    <row r="790" spans="2:6" ht="12.75" x14ac:dyDescent="0.2">
      <c r="B790" s="23"/>
      <c r="C790" s="23"/>
      <c r="D790" s="23"/>
      <c r="E790" s="23"/>
      <c r="F790" s="23"/>
    </row>
    <row r="791" spans="2:6" ht="12.75" x14ac:dyDescent="0.2">
      <c r="B791" s="23"/>
      <c r="C791" s="23"/>
      <c r="D791" s="23"/>
      <c r="E791" s="23"/>
      <c r="F791" s="23"/>
    </row>
    <row r="792" spans="2:6" ht="12.75" x14ac:dyDescent="0.2">
      <c r="B792" s="23"/>
      <c r="C792" s="23"/>
      <c r="D792" s="23"/>
      <c r="E792" s="23"/>
      <c r="F792" s="23"/>
    </row>
    <row r="793" spans="2:6" ht="12.75" x14ac:dyDescent="0.2">
      <c r="B793" s="23"/>
      <c r="C793" s="23"/>
      <c r="D793" s="23"/>
      <c r="E793" s="23"/>
      <c r="F793" s="23"/>
    </row>
    <row r="794" spans="2:6" ht="12.75" x14ac:dyDescent="0.2">
      <c r="B794" s="23"/>
      <c r="C794" s="23"/>
      <c r="D794" s="23"/>
      <c r="E794" s="23"/>
      <c r="F794" s="23"/>
    </row>
    <row r="795" spans="2:6" ht="12.75" x14ac:dyDescent="0.2">
      <c r="B795" s="23"/>
      <c r="C795" s="23"/>
      <c r="D795" s="23"/>
      <c r="E795" s="23"/>
      <c r="F795" s="23"/>
    </row>
    <row r="796" spans="2:6" ht="12.75" x14ac:dyDescent="0.2">
      <c r="B796" s="23"/>
      <c r="C796" s="23"/>
      <c r="D796" s="23"/>
      <c r="E796" s="23"/>
      <c r="F796" s="23"/>
    </row>
    <row r="797" spans="2:6" ht="12.75" x14ac:dyDescent="0.2">
      <c r="B797" s="23"/>
      <c r="C797" s="23"/>
      <c r="D797" s="23"/>
      <c r="E797" s="23"/>
      <c r="F797" s="23"/>
    </row>
    <row r="798" spans="2:6" ht="12.75" x14ac:dyDescent="0.2">
      <c r="B798" s="23"/>
      <c r="C798" s="23"/>
      <c r="D798" s="23"/>
      <c r="E798" s="23"/>
      <c r="F798" s="23"/>
    </row>
    <row r="799" spans="2:6" ht="12.75" x14ac:dyDescent="0.2">
      <c r="B799" s="23"/>
      <c r="C799" s="23"/>
      <c r="D799" s="23"/>
      <c r="E799" s="23"/>
      <c r="F799" s="23"/>
    </row>
    <row r="800" spans="2:6" ht="12.75" x14ac:dyDescent="0.2">
      <c r="B800" s="23"/>
      <c r="C800" s="23"/>
      <c r="D800" s="23"/>
      <c r="E800" s="23"/>
      <c r="F800" s="23"/>
    </row>
    <row r="801" spans="2:6" ht="12.75" x14ac:dyDescent="0.2">
      <c r="B801" s="23"/>
      <c r="C801" s="23"/>
      <c r="D801" s="23"/>
      <c r="E801" s="23"/>
      <c r="F801" s="23"/>
    </row>
    <row r="802" spans="2:6" ht="12.75" x14ac:dyDescent="0.2">
      <c r="B802" s="23"/>
      <c r="C802" s="23"/>
      <c r="D802" s="23"/>
      <c r="E802" s="23"/>
      <c r="F802" s="23"/>
    </row>
    <row r="803" spans="2:6" ht="12.75" x14ac:dyDescent="0.2">
      <c r="B803" s="23"/>
      <c r="C803" s="23"/>
      <c r="D803" s="23"/>
      <c r="E803" s="23"/>
      <c r="F803" s="23"/>
    </row>
    <row r="804" spans="2:6" ht="12.75" x14ac:dyDescent="0.2">
      <c r="B804" s="23"/>
      <c r="C804" s="23"/>
      <c r="D804" s="23"/>
      <c r="E804" s="23"/>
      <c r="F804" s="23"/>
    </row>
    <row r="805" spans="2:6" ht="12.75" x14ac:dyDescent="0.2">
      <c r="B805" s="23"/>
      <c r="C805" s="23"/>
      <c r="D805" s="23"/>
      <c r="E805" s="23"/>
      <c r="F805" s="23"/>
    </row>
    <row r="806" spans="2:6" ht="12.75" x14ac:dyDescent="0.2">
      <c r="B806" s="23"/>
      <c r="C806" s="23"/>
      <c r="D806" s="23"/>
      <c r="E806" s="23"/>
      <c r="F806" s="23"/>
    </row>
    <row r="807" spans="2:6" ht="12.75" x14ac:dyDescent="0.2">
      <c r="B807" s="23"/>
      <c r="C807" s="23"/>
      <c r="D807" s="23"/>
      <c r="E807" s="23"/>
      <c r="F807" s="23"/>
    </row>
    <row r="808" spans="2:6" ht="12.75" x14ac:dyDescent="0.2">
      <c r="B808" s="23"/>
      <c r="C808" s="23"/>
      <c r="D808" s="23"/>
      <c r="E808" s="23"/>
      <c r="F808" s="23"/>
    </row>
    <row r="809" spans="2:6" ht="12.75" x14ac:dyDescent="0.2">
      <c r="B809" s="23"/>
      <c r="C809" s="23"/>
      <c r="D809" s="23"/>
      <c r="E809" s="23"/>
      <c r="F809" s="23"/>
    </row>
    <row r="810" spans="2:6" ht="12.75" x14ac:dyDescent="0.2">
      <c r="B810" s="23"/>
      <c r="C810" s="23"/>
      <c r="D810" s="23"/>
      <c r="E810" s="23"/>
      <c r="F810" s="23"/>
    </row>
    <row r="811" spans="2:6" ht="12.75" x14ac:dyDescent="0.2">
      <c r="B811" s="23"/>
      <c r="C811" s="23"/>
      <c r="D811" s="23"/>
      <c r="E811" s="23"/>
      <c r="F811" s="23"/>
    </row>
    <row r="812" spans="2:6" ht="12.75" x14ac:dyDescent="0.2">
      <c r="B812" s="23"/>
      <c r="C812" s="23"/>
      <c r="D812" s="23"/>
      <c r="E812" s="23"/>
      <c r="F812" s="23"/>
    </row>
    <row r="813" spans="2:6" ht="12.75" x14ac:dyDescent="0.2">
      <c r="B813" s="23"/>
      <c r="C813" s="23"/>
      <c r="D813" s="23"/>
      <c r="E813" s="23"/>
      <c r="F813" s="23"/>
    </row>
    <row r="814" spans="2:6" ht="12.75" x14ac:dyDescent="0.2">
      <c r="B814" s="23"/>
      <c r="C814" s="23"/>
      <c r="D814" s="23"/>
      <c r="E814" s="23"/>
      <c r="F814" s="23"/>
    </row>
    <row r="815" spans="2:6" ht="12.75" x14ac:dyDescent="0.2">
      <c r="B815" s="23"/>
      <c r="C815" s="23"/>
      <c r="D815" s="23"/>
      <c r="E815" s="23"/>
      <c r="F815" s="23"/>
    </row>
    <row r="816" spans="2:6" ht="12.75" x14ac:dyDescent="0.2">
      <c r="B816" s="23"/>
      <c r="C816" s="23"/>
      <c r="D816" s="23"/>
      <c r="E816" s="23"/>
      <c r="F816" s="23"/>
    </row>
    <row r="817" spans="2:6" ht="12.75" x14ac:dyDescent="0.2">
      <c r="B817" s="23"/>
      <c r="C817" s="23"/>
      <c r="D817" s="23"/>
      <c r="E817" s="23"/>
      <c r="F817" s="23"/>
    </row>
    <row r="818" spans="2:6" ht="12.75" x14ac:dyDescent="0.2">
      <c r="B818" s="23"/>
      <c r="C818" s="23"/>
      <c r="D818" s="23"/>
      <c r="E818" s="23"/>
      <c r="F818" s="23"/>
    </row>
    <row r="819" spans="2:6" ht="12.75" x14ac:dyDescent="0.2">
      <c r="B819" s="23"/>
      <c r="C819" s="23"/>
      <c r="D819" s="23"/>
      <c r="E819" s="23"/>
      <c r="F819" s="23"/>
    </row>
    <row r="820" spans="2:6" ht="12.75" x14ac:dyDescent="0.2">
      <c r="B820" s="23"/>
      <c r="C820" s="23"/>
      <c r="D820" s="23"/>
      <c r="E820" s="23"/>
      <c r="F820" s="23"/>
    </row>
    <row r="821" spans="2:6" ht="12.75" x14ac:dyDescent="0.2">
      <c r="B821" s="23"/>
      <c r="C821" s="23"/>
      <c r="D821" s="23"/>
      <c r="E821" s="23"/>
      <c r="F821" s="23"/>
    </row>
    <row r="822" spans="2:6" ht="12.75" x14ac:dyDescent="0.2">
      <c r="B822" s="23"/>
      <c r="C822" s="23"/>
      <c r="D822" s="23"/>
      <c r="E822" s="23"/>
      <c r="F822" s="23"/>
    </row>
    <row r="823" spans="2:6" ht="12.75" x14ac:dyDescent="0.2">
      <c r="B823" s="23"/>
      <c r="C823" s="23"/>
      <c r="D823" s="23"/>
      <c r="E823" s="23"/>
      <c r="F823" s="23"/>
    </row>
    <row r="824" spans="2:6" ht="12.75" x14ac:dyDescent="0.2">
      <c r="B824" s="23"/>
      <c r="C824" s="23"/>
      <c r="D824" s="23"/>
      <c r="E824" s="23"/>
      <c r="F824" s="23"/>
    </row>
    <row r="825" spans="2:6" ht="12.75" x14ac:dyDescent="0.2">
      <c r="B825" s="23"/>
      <c r="C825" s="23"/>
      <c r="D825" s="23"/>
      <c r="E825" s="23"/>
      <c r="F825" s="23"/>
    </row>
    <row r="826" spans="2:6" ht="12.75" x14ac:dyDescent="0.2">
      <c r="B826" s="23"/>
      <c r="C826" s="23"/>
      <c r="D826" s="23"/>
      <c r="E826" s="23"/>
      <c r="F826" s="23"/>
    </row>
    <row r="827" spans="2:6" ht="12.75" x14ac:dyDescent="0.2">
      <c r="B827" s="23"/>
      <c r="C827" s="23"/>
      <c r="D827" s="23"/>
      <c r="E827" s="23"/>
      <c r="F827" s="23"/>
    </row>
    <row r="828" spans="2:6" ht="12.75" x14ac:dyDescent="0.2">
      <c r="B828" s="23"/>
      <c r="C828" s="23"/>
      <c r="D828" s="23"/>
      <c r="E828" s="23"/>
      <c r="F828" s="23"/>
    </row>
    <row r="829" spans="2:6" ht="12.75" x14ac:dyDescent="0.2">
      <c r="B829" s="23"/>
      <c r="C829" s="23"/>
      <c r="D829" s="23"/>
      <c r="E829" s="23"/>
      <c r="F829" s="23"/>
    </row>
    <row r="830" spans="2:6" ht="12.75" x14ac:dyDescent="0.2">
      <c r="B830" s="23"/>
      <c r="C830" s="23"/>
      <c r="D830" s="23"/>
      <c r="E830" s="23"/>
      <c r="F830" s="23"/>
    </row>
    <row r="831" spans="2:6" ht="12.75" x14ac:dyDescent="0.2">
      <c r="B831" s="23"/>
      <c r="C831" s="23"/>
      <c r="D831" s="23"/>
      <c r="E831" s="23"/>
      <c r="F831" s="23"/>
    </row>
    <row r="832" spans="2:6" ht="12.75" x14ac:dyDescent="0.2">
      <c r="B832" s="23"/>
      <c r="C832" s="23"/>
      <c r="D832" s="23"/>
      <c r="E832" s="23"/>
      <c r="F832" s="23"/>
    </row>
    <row r="833" spans="2:6" ht="12.75" x14ac:dyDescent="0.2">
      <c r="B833" s="23"/>
      <c r="C833" s="23"/>
      <c r="D833" s="23"/>
      <c r="E833" s="23"/>
      <c r="F833" s="23"/>
    </row>
    <row r="834" spans="2:6" ht="12.75" x14ac:dyDescent="0.2">
      <c r="B834" s="23"/>
      <c r="C834" s="23"/>
      <c r="D834" s="23"/>
      <c r="E834" s="23"/>
      <c r="F834" s="23"/>
    </row>
    <row r="835" spans="2:6" ht="12.75" x14ac:dyDescent="0.2">
      <c r="B835" s="23"/>
      <c r="C835" s="23"/>
      <c r="D835" s="23"/>
      <c r="E835" s="23"/>
      <c r="F835" s="23"/>
    </row>
    <row r="836" spans="2:6" ht="12.75" x14ac:dyDescent="0.2">
      <c r="B836" s="23"/>
      <c r="C836" s="23"/>
      <c r="D836" s="23"/>
      <c r="E836" s="23"/>
      <c r="F836" s="23"/>
    </row>
    <row r="837" spans="2:6" ht="12.75" x14ac:dyDescent="0.2">
      <c r="B837" s="23"/>
      <c r="C837" s="23"/>
      <c r="D837" s="23"/>
      <c r="E837" s="23"/>
      <c r="F837" s="23"/>
    </row>
    <row r="838" spans="2:6" ht="12.75" x14ac:dyDescent="0.2">
      <c r="B838" s="23"/>
      <c r="C838" s="23"/>
      <c r="D838" s="23"/>
      <c r="E838" s="23"/>
      <c r="F838" s="23"/>
    </row>
    <row r="839" spans="2:6" ht="12.75" x14ac:dyDescent="0.2">
      <c r="B839" s="23"/>
      <c r="C839" s="23"/>
      <c r="D839" s="23"/>
      <c r="E839" s="23"/>
      <c r="F839" s="23"/>
    </row>
    <row r="840" spans="2:6" ht="12.75" x14ac:dyDescent="0.2">
      <c r="B840" s="23"/>
      <c r="C840" s="23"/>
      <c r="D840" s="23"/>
      <c r="E840" s="23"/>
      <c r="F840" s="23"/>
    </row>
    <row r="841" spans="2:6" ht="12.75" x14ac:dyDescent="0.2">
      <c r="B841" s="23"/>
      <c r="C841" s="23"/>
      <c r="D841" s="23"/>
      <c r="E841" s="23"/>
      <c r="F841" s="23"/>
    </row>
    <row r="842" spans="2:6" ht="12.75" x14ac:dyDescent="0.2">
      <c r="B842" s="23"/>
      <c r="C842" s="23"/>
      <c r="D842" s="23"/>
      <c r="E842" s="23"/>
      <c r="F842" s="23"/>
    </row>
    <row r="843" spans="2:6" ht="12.75" x14ac:dyDescent="0.2">
      <c r="B843" s="23"/>
      <c r="C843" s="23"/>
      <c r="D843" s="23"/>
      <c r="E843" s="23"/>
      <c r="F843" s="23"/>
    </row>
    <row r="844" spans="2:6" ht="12.75" x14ac:dyDescent="0.2">
      <c r="B844" s="23"/>
      <c r="C844" s="23"/>
      <c r="D844" s="23"/>
      <c r="E844" s="23"/>
      <c r="F844" s="23"/>
    </row>
    <row r="845" spans="2:6" ht="12.75" x14ac:dyDescent="0.2">
      <c r="B845" s="23"/>
      <c r="C845" s="23"/>
      <c r="D845" s="23"/>
      <c r="E845" s="23"/>
      <c r="F845" s="23"/>
    </row>
    <row r="846" spans="2:6" ht="12.75" x14ac:dyDescent="0.2">
      <c r="B846" s="23"/>
      <c r="C846" s="23"/>
      <c r="D846" s="23"/>
      <c r="E846" s="23"/>
      <c r="F846" s="23"/>
    </row>
    <row r="847" spans="2:6" ht="12.75" x14ac:dyDescent="0.2">
      <c r="B847" s="23"/>
      <c r="C847" s="23"/>
      <c r="D847" s="23"/>
      <c r="E847" s="23"/>
      <c r="F847" s="23"/>
    </row>
    <row r="848" spans="2:6" ht="12.75" x14ac:dyDescent="0.2">
      <c r="B848" s="23"/>
      <c r="C848" s="23"/>
      <c r="D848" s="23"/>
      <c r="E848" s="23"/>
      <c r="F848" s="23"/>
    </row>
    <row r="849" spans="2:6" ht="12.75" x14ac:dyDescent="0.2">
      <c r="B849" s="23"/>
      <c r="C849" s="23"/>
      <c r="D849" s="23"/>
      <c r="E849" s="23"/>
      <c r="F849" s="23"/>
    </row>
    <row r="850" spans="2:6" ht="12.75" x14ac:dyDescent="0.2">
      <c r="B850" s="23"/>
      <c r="C850" s="23"/>
      <c r="D850" s="23"/>
      <c r="E850" s="23"/>
      <c r="F850" s="23"/>
    </row>
    <row r="851" spans="2:6" ht="12.75" x14ac:dyDescent="0.2">
      <c r="B851" s="23"/>
      <c r="C851" s="23"/>
      <c r="D851" s="23"/>
      <c r="E851" s="23"/>
      <c r="F851" s="23"/>
    </row>
    <row r="852" spans="2:6" ht="12.75" x14ac:dyDescent="0.2">
      <c r="B852" s="23"/>
      <c r="C852" s="23"/>
      <c r="D852" s="23"/>
      <c r="E852" s="23"/>
      <c r="F852" s="23"/>
    </row>
    <row r="853" spans="2:6" ht="12.75" x14ac:dyDescent="0.2">
      <c r="B853" s="23"/>
      <c r="C853" s="23"/>
      <c r="D853" s="23"/>
      <c r="E853" s="23"/>
      <c r="F853" s="23"/>
    </row>
    <row r="854" spans="2:6" ht="12.75" x14ac:dyDescent="0.2">
      <c r="B854" s="23"/>
      <c r="C854" s="23"/>
      <c r="D854" s="23"/>
      <c r="E854" s="23"/>
      <c r="F854" s="23"/>
    </row>
    <row r="855" spans="2:6" ht="12.75" x14ac:dyDescent="0.2">
      <c r="B855" s="23"/>
      <c r="C855" s="23"/>
      <c r="D855" s="23"/>
      <c r="E855" s="23"/>
      <c r="F855" s="23"/>
    </row>
    <row r="856" spans="2:6" ht="12.75" x14ac:dyDescent="0.2">
      <c r="B856" s="23"/>
      <c r="C856" s="23"/>
      <c r="D856" s="23"/>
      <c r="E856" s="23"/>
      <c r="F856" s="23"/>
    </row>
    <row r="857" spans="2:6" ht="12.75" x14ac:dyDescent="0.2">
      <c r="B857" s="23"/>
      <c r="C857" s="23"/>
      <c r="D857" s="23"/>
      <c r="E857" s="23"/>
      <c r="F857" s="23"/>
    </row>
    <row r="858" spans="2:6" ht="12.75" x14ac:dyDescent="0.2">
      <c r="B858" s="23"/>
      <c r="C858" s="23"/>
      <c r="D858" s="23"/>
      <c r="E858" s="23"/>
      <c r="F858" s="23"/>
    </row>
    <row r="859" spans="2:6" ht="12.75" x14ac:dyDescent="0.2">
      <c r="B859" s="23"/>
      <c r="C859" s="23"/>
      <c r="D859" s="23"/>
      <c r="E859" s="23"/>
      <c r="F859" s="23"/>
    </row>
    <row r="860" spans="2:6" ht="12.75" x14ac:dyDescent="0.2">
      <c r="B860" s="23"/>
      <c r="C860" s="23"/>
      <c r="D860" s="23"/>
      <c r="E860" s="23"/>
      <c r="F860" s="23"/>
    </row>
    <row r="861" spans="2:6" ht="12.75" x14ac:dyDescent="0.2">
      <c r="B861" s="23"/>
      <c r="C861" s="23"/>
      <c r="D861" s="23"/>
      <c r="E861" s="23"/>
      <c r="F861" s="23"/>
    </row>
    <row r="862" spans="2:6" ht="12.75" x14ac:dyDescent="0.2">
      <c r="B862" s="23"/>
      <c r="C862" s="23"/>
      <c r="D862" s="23"/>
      <c r="E862" s="23"/>
      <c r="F862" s="23"/>
    </row>
    <row r="863" spans="2:6" ht="12.75" x14ac:dyDescent="0.2">
      <c r="B863" s="23"/>
      <c r="C863" s="23"/>
      <c r="D863" s="23"/>
      <c r="E863" s="23"/>
      <c r="F863" s="23"/>
    </row>
    <row r="864" spans="2:6" ht="12.75" x14ac:dyDescent="0.2">
      <c r="B864" s="23"/>
      <c r="C864" s="23"/>
      <c r="D864" s="23"/>
      <c r="E864" s="23"/>
      <c r="F864" s="23"/>
    </row>
    <row r="865" spans="2:6" ht="12.75" x14ac:dyDescent="0.2">
      <c r="B865" s="23"/>
      <c r="C865" s="23"/>
      <c r="D865" s="23"/>
      <c r="E865" s="23"/>
      <c r="F865" s="23"/>
    </row>
    <row r="866" spans="2:6" ht="12.75" x14ac:dyDescent="0.2">
      <c r="B866" s="23"/>
      <c r="C866" s="23"/>
      <c r="D866" s="23"/>
      <c r="E866" s="23"/>
      <c r="F866" s="23"/>
    </row>
    <row r="867" spans="2:6" ht="12.75" x14ac:dyDescent="0.2">
      <c r="B867" s="23"/>
      <c r="C867" s="23"/>
      <c r="D867" s="23"/>
      <c r="E867" s="23"/>
      <c r="F867" s="23"/>
    </row>
    <row r="868" spans="2:6" ht="12.75" x14ac:dyDescent="0.2">
      <c r="B868" s="23"/>
      <c r="C868" s="23"/>
      <c r="D868" s="23"/>
      <c r="E868" s="23"/>
      <c r="F868" s="23"/>
    </row>
    <row r="869" spans="2:6" ht="12.75" x14ac:dyDescent="0.2">
      <c r="B869" s="23"/>
      <c r="C869" s="23"/>
      <c r="D869" s="23"/>
      <c r="E869" s="23"/>
      <c r="F869" s="23"/>
    </row>
    <row r="870" spans="2:6" ht="12.75" x14ac:dyDescent="0.2">
      <c r="B870" s="23"/>
      <c r="C870" s="23"/>
      <c r="D870" s="23"/>
      <c r="E870" s="23"/>
      <c r="F870" s="23"/>
    </row>
    <row r="871" spans="2:6" ht="12.75" x14ac:dyDescent="0.2">
      <c r="B871" s="23"/>
      <c r="C871" s="23"/>
      <c r="D871" s="23"/>
      <c r="E871" s="23"/>
      <c r="F871" s="23"/>
    </row>
    <row r="872" spans="2:6" ht="12.75" x14ac:dyDescent="0.2">
      <c r="B872" s="23"/>
      <c r="C872" s="23"/>
      <c r="D872" s="23"/>
      <c r="E872" s="23"/>
      <c r="F872" s="23"/>
    </row>
    <row r="873" spans="2:6" ht="12.75" x14ac:dyDescent="0.2">
      <c r="B873" s="23"/>
      <c r="C873" s="23"/>
      <c r="D873" s="23"/>
      <c r="E873" s="23"/>
      <c r="F873" s="23"/>
    </row>
    <row r="874" spans="2:6" ht="12.75" x14ac:dyDescent="0.2">
      <c r="B874" s="23"/>
      <c r="C874" s="23"/>
      <c r="D874" s="23"/>
      <c r="E874" s="23"/>
      <c r="F874" s="23"/>
    </row>
    <row r="875" spans="2:6" ht="12.75" x14ac:dyDescent="0.2">
      <c r="B875" s="23"/>
      <c r="C875" s="23"/>
      <c r="D875" s="23"/>
      <c r="E875" s="23"/>
      <c r="F875" s="23"/>
    </row>
    <row r="876" spans="2:6" ht="12.75" x14ac:dyDescent="0.2">
      <c r="B876" s="23"/>
      <c r="C876" s="23"/>
      <c r="D876" s="23"/>
      <c r="E876" s="23"/>
      <c r="F876" s="23"/>
    </row>
    <row r="877" spans="2:6" ht="12.75" x14ac:dyDescent="0.2">
      <c r="B877" s="23"/>
      <c r="C877" s="23"/>
      <c r="D877" s="23"/>
      <c r="E877" s="23"/>
      <c r="F877" s="23"/>
    </row>
    <row r="878" spans="2:6" ht="12.75" x14ac:dyDescent="0.2">
      <c r="B878" s="23"/>
      <c r="C878" s="23"/>
      <c r="D878" s="23"/>
      <c r="E878" s="23"/>
      <c r="F878" s="23"/>
    </row>
    <row r="879" spans="2:6" ht="12.75" x14ac:dyDescent="0.2">
      <c r="B879" s="23"/>
      <c r="C879" s="23"/>
      <c r="D879" s="23"/>
      <c r="E879" s="23"/>
      <c r="F879" s="23"/>
    </row>
    <row r="880" spans="2:6" ht="12.75" x14ac:dyDescent="0.2">
      <c r="B880" s="23"/>
      <c r="C880" s="23"/>
      <c r="D880" s="23"/>
      <c r="E880" s="23"/>
      <c r="F880" s="23"/>
    </row>
    <row r="881" spans="2:6" ht="12.75" x14ac:dyDescent="0.2">
      <c r="B881" s="23"/>
      <c r="C881" s="23"/>
      <c r="D881" s="23"/>
      <c r="E881" s="23"/>
      <c r="F881" s="23"/>
    </row>
    <row r="882" spans="2:6" ht="12.75" x14ac:dyDescent="0.2">
      <c r="B882" s="23"/>
      <c r="C882" s="23"/>
      <c r="D882" s="23"/>
      <c r="E882" s="23"/>
      <c r="F882" s="23"/>
    </row>
    <row r="883" spans="2:6" ht="12.75" x14ac:dyDescent="0.2">
      <c r="B883" s="23"/>
      <c r="C883" s="23"/>
      <c r="D883" s="23"/>
      <c r="E883" s="23"/>
      <c r="F883" s="23"/>
    </row>
    <row r="884" spans="2:6" ht="12.75" x14ac:dyDescent="0.2">
      <c r="B884" s="23"/>
      <c r="C884" s="23"/>
      <c r="D884" s="23"/>
      <c r="E884" s="23"/>
      <c r="F884" s="23"/>
    </row>
    <row r="885" spans="2:6" ht="12.75" x14ac:dyDescent="0.2">
      <c r="B885" s="23"/>
      <c r="C885" s="23"/>
      <c r="D885" s="23"/>
      <c r="E885" s="23"/>
      <c r="F885" s="23"/>
    </row>
    <row r="886" spans="2:6" ht="12.75" x14ac:dyDescent="0.2">
      <c r="B886" s="23"/>
      <c r="C886" s="23"/>
      <c r="D886" s="23"/>
      <c r="E886" s="23"/>
      <c r="F886" s="23"/>
    </row>
    <row r="887" spans="2:6" ht="12.75" x14ac:dyDescent="0.2">
      <c r="B887" s="23"/>
      <c r="C887" s="23"/>
      <c r="D887" s="23"/>
      <c r="E887" s="23"/>
      <c r="F887" s="23"/>
    </row>
    <row r="888" spans="2:6" ht="12.75" x14ac:dyDescent="0.2">
      <c r="B888" s="23"/>
      <c r="C888" s="23"/>
      <c r="D888" s="23"/>
      <c r="E888" s="23"/>
      <c r="F888" s="23"/>
    </row>
    <row r="889" spans="2:6" ht="12.75" x14ac:dyDescent="0.2">
      <c r="B889" s="23"/>
      <c r="C889" s="23"/>
      <c r="D889" s="23"/>
      <c r="E889" s="23"/>
      <c r="F889" s="23"/>
    </row>
    <row r="890" spans="2:6" ht="12.75" x14ac:dyDescent="0.2">
      <c r="B890" s="23"/>
      <c r="C890" s="23"/>
      <c r="D890" s="23"/>
      <c r="E890" s="23"/>
      <c r="F890" s="23"/>
    </row>
    <row r="891" spans="2:6" ht="12.75" x14ac:dyDescent="0.2">
      <c r="B891" s="23"/>
      <c r="C891" s="23"/>
      <c r="D891" s="23"/>
      <c r="E891" s="23"/>
      <c r="F891" s="23"/>
    </row>
    <row r="892" spans="2:6" ht="12.75" x14ac:dyDescent="0.2">
      <c r="B892" s="23"/>
      <c r="C892" s="23"/>
      <c r="D892" s="23"/>
      <c r="E892" s="23"/>
      <c r="F892" s="23"/>
    </row>
    <row r="893" spans="2:6" ht="12.75" x14ac:dyDescent="0.2">
      <c r="B893" s="23"/>
      <c r="C893" s="23"/>
      <c r="D893" s="23"/>
      <c r="E893" s="23"/>
      <c r="F893" s="23"/>
    </row>
    <row r="894" spans="2:6" ht="12.75" x14ac:dyDescent="0.2">
      <c r="B894" s="23"/>
      <c r="C894" s="23"/>
      <c r="D894" s="23"/>
      <c r="E894" s="23"/>
      <c r="F894" s="23"/>
    </row>
    <row r="895" spans="2:6" ht="12.75" x14ac:dyDescent="0.2">
      <c r="B895" s="23"/>
      <c r="C895" s="23"/>
      <c r="D895" s="23"/>
      <c r="E895" s="23"/>
      <c r="F895" s="23"/>
    </row>
    <row r="896" spans="2:6" ht="12.75" x14ac:dyDescent="0.2">
      <c r="B896" s="23"/>
      <c r="C896" s="23"/>
      <c r="D896" s="23"/>
      <c r="E896" s="23"/>
      <c r="F896" s="23"/>
    </row>
    <row r="897" spans="2:6" ht="12.75" x14ac:dyDescent="0.2">
      <c r="B897" s="23"/>
      <c r="C897" s="23"/>
      <c r="D897" s="23"/>
      <c r="E897" s="23"/>
      <c r="F897" s="23"/>
    </row>
    <row r="898" spans="2:6" ht="12.75" x14ac:dyDescent="0.2">
      <c r="B898" s="23"/>
      <c r="C898" s="23"/>
      <c r="D898" s="23"/>
      <c r="E898" s="23"/>
      <c r="F898" s="23"/>
    </row>
    <row r="899" spans="2:6" ht="12.75" x14ac:dyDescent="0.2">
      <c r="B899" s="23"/>
      <c r="C899" s="23"/>
      <c r="D899" s="23"/>
      <c r="E899" s="23"/>
      <c r="F899" s="23"/>
    </row>
    <row r="900" spans="2:6" ht="12.75" x14ac:dyDescent="0.2">
      <c r="B900" s="23"/>
      <c r="C900" s="23"/>
      <c r="D900" s="23"/>
      <c r="E900" s="23"/>
      <c r="F900" s="23"/>
    </row>
    <row r="901" spans="2:6" ht="12.75" x14ac:dyDescent="0.2">
      <c r="B901" s="23"/>
      <c r="C901" s="23"/>
      <c r="D901" s="23"/>
      <c r="E901" s="23"/>
      <c r="F901" s="23"/>
    </row>
    <row r="902" spans="2:6" ht="12.75" x14ac:dyDescent="0.2">
      <c r="B902" s="23"/>
      <c r="C902" s="23"/>
      <c r="D902" s="23"/>
      <c r="E902" s="23"/>
      <c r="F902" s="23"/>
    </row>
    <row r="903" spans="2:6" ht="12.75" x14ac:dyDescent="0.2">
      <c r="B903" s="23"/>
      <c r="C903" s="23"/>
      <c r="D903" s="23"/>
      <c r="E903" s="23"/>
      <c r="F903" s="23"/>
    </row>
    <row r="904" spans="2:6" ht="12.75" x14ac:dyDescent="0.2">
      <c r="B904" s="23"/>
      <c r="C904" s="23"/>
      <c r="D904" s="23"/>
      <c r="E904" s="23"/>
      <c r="F904" s="23"/>
    </row>
    <row r="905" spans="2:6" ht="12.75" x14ac:dyDescent="0.2">
      <c r="B905" s="23"/>
      <c r="C905" s="23"/>
      <c r="D905" s="23"/>
      <c r="E905" s="23"/>
      <c r="F905" s="23"/>
    </row>
    <row r="906" spans="2:6" ht="12.75" x14ac:dyDescent="0.2">
      <c r="B906" s="23"/>
      <c r="C906" s="23"/>
      <c r="D906" s="23"/>
      <c r="E906" s="23"/>
      <c r="F906" s="23"/>
    </row>
    <row r="907" spans="2:6" ht="12.75" x14ac:dyDescent="0.2">
      <c r="B907" s="23"/>
      <c r="C907" s="23"/>
      <c r="D907" s="23"/>
      <c r="E907" s="23"/>
      <c r="F907" s="23"/>
    </row>
    <row r="908" spans="2:6" ht="12.75" x14ac:dyDescent="0.2">
      <c r="B908" s="23"/>
      <c r="C908" s="23"/>
      <c r="D908" s="23"/>
      <c r="E908" s="23"/>
      <c r="F908" s="23"/>
    </row>
    <row r="909" spans="2:6" ht="12.75" x14ac:dyDescent="0.2">
      <c r="B909" s="23"/>
      <c r="C909" s="23"/>
      <c r="D909" s="23"/>
      <c r="E909" s="23"/>
      <c r="F909" s="23"/>
    </row>
    <row r="910" spans="2:6" ht="12.75" x14ac:dyDescent="0.2">
      <c r="B910" s="23"/>
      <c r="C910" s="23"/>
      <c r="D910" s="23"/>
      <c r="E910" s="23"/>
      <c r="F910" s="23"/>
    </row>
    <row r="911" spans="2:6" ht="12.75" x14ac:dyDescent="0.2">
      <c r="B911" s="23"/>
      <c r="C911" s="23"/>
      <c r="D911" s="23"/>
      <c r="E911" s="23"/>
      <c r="F911" s="23"/>
    </row>
    <row r="912" spans="2:6" ht="12.75" x14ac:dyDescent="0.2">
      <c r="B912" s="23"/>
      <c r="C912" s="23"/>
      <c r="D912" s="23"/>
      <c r="E912" s="23"/>
      <c r="F912" s="23"/>
    </row>
    <row r="913" spans="2:6" ht="12.75" x14ac:dyDescent="0.2">
      <c r="B913" s="23"/>
      <c r="C913" s="23"/>
      <c r="D913" s="23"/>
      <c r="E913" s="23"/>
      <c r="F913" s="23"/>
    </row>
    <row r="914" spans="2:6" ht="12.75" x14ac:dyDescent="0.2">
      <c r="B914" s="23"/>
      <c r="C914" s="23"/>
      <c r="D914" s="23"/>
      <c r="E914" s="23"/>
      <c r="F914" s="23"/>
    </row>
    <row r="915" spans="2:6" ht="12.75" x14ac:dyDescent="0.2">
      <c r="B915" s="23"/>
      <c r="C915" s="23"/>
      <c r="D915" s="23"/>
      <c r="E915" s="23"/>
      <c r="F915" s="23"/>
    </row>
    <row r="916" spans="2:6" ht="12.75" x14ac:dyDescent="0.2">
      <c r="B916" s="23"/>
      <c r="C916" s="23"/>
      <c r="D916" s="23"/>
      <c r="E916" s="23"/>
      <c r="F916" s="23"/>
    </row>
    <row r="917" spans="2:6" ht="12.75" x14ac:dyDescent="0.2">
      <c r="B917" s="23"/>
      <c r="C917" s="23"/>
      <c r="D917" s="23"/>
      <c r="E917" s="23"/>
      <c r="F917" s="23"/>
    </row>
    <row r="918" spans="2:6" ht="12.75" x14ac:dyDescent="0.2">
      <c r="B918" s="23"/>
      <c r="C918" s="23"/>
      <c r="D918" s="23"/>
      <c r="E918" s="23"/>
      <c r="F918" s="23"/>
    </row>
    <row r="919" spans="2:6" ht="12.75" x14ac:dyDescent="0.2">
      <c r="B919" s="23"/>
      <c r="C919" s="23"/>
      <c r="D919" s="23"/>
      <c r="E919" s="23"/>
      <c r="F919" s="23"/>
    </row>
    <row r="920" spans="2:6" ht="12.75" x14ac:dyDescent="0.2">
      <c r="B920" s="23"/>
      <c r="C920" s="23"/>
      <c r="D920" s="23"/>
      <c r="E920" s="23"/>
      <c r="F920" s="23"/>
    </row>
    <row r="921" spans="2:6" ht="12.75" x14ac:dyDescent="0.2">
      <c r="B921" s="23"/>
      <c r="C921" s="23"/>
      <c r="D921" s="23"/>
      <c r="E921" s="23"/>
      <c r="F921" s="23"/>
    </row>
    <row r="922" spans="2:6" ht="12.75" x14ac:dyDescent="0.2">
      <c r="B922" s="23"/>
      <c r="C922" s="23"/>
      <c r="D922" s="23"/>
      <c r="E922" s="23"/>
      <c r="F922" s="23"/>
    </row>
    <row r="923" spans="2:6" ht="12.75" x14ac:dyDescent="0.2">
      <c r="B923" s="23"/>
      <c r="C923" s="23"/>
      <c r="D923" s="23"/>
      <c r="E923" s="23"/>
      <c r="F923" s="23"/>
    </row>
    <row r="924" spans="2:6" ht="12.75" x14ac:dyDescent="0.2">
      <c r="B924" s="23"/>
      <c r="C924" s="23"/>
      <c r="D924" s="23"/>
      <c r="E924" s="23"/>
      <c r="F924" s="23"/>
    </row>
    <row r="925" spans="2:6" ht="12.75" x14ac:dyDescent="0.2">
      <c r="B925" s="23"/>
      <c r="C925" s="23"/>
      <c r="D925" s="23"/>
      <c r="E925" s="23"/>
      <c r="F925" s="23"/>
    </row>
    <row r="926" spans="2:6" ht="12.75" x14ac:dyDescent="0.2">
      <c r="B926" s="23"/>
      <c r="C926" s="23"/>
      <c r="D926" s="23"/>
      <c r="E926" s="23"/>
      <c r="F926" s="23"/>
    </row>
    <row r="927" spans="2:6" ht="12.75" x14ac:dyDescent="0.2">
      <c r="B927" s="23"/>
      <c r="C927" s="23"/>
      <c r="D927" s="23"/>
      <c r="E927" s="23"/>
      <c r="F927" s="23"/>
    </row>
    <row r="928" spans="2:6" ht="12.75" x14ac:dyDescent="0.2">
      <c r="B928" s="23"/>
      <c r="C928" s="23"/>
      <c r="D928" s="23"/>
      <c r="E928" s="23"/>
      <c r="F928" s="23"/>
    </row>
    <row r="929" spans="2:6" ht="12.75" x14ac:dyDescent="0.2">
      <c r="B929" s="23"/>
      <c r="C929" s="23"/>
      <c r="D929" s="23"/>
      <c r="E929" s="23"/>
      <c r="F929" s="23"/>
    </row>
    <row r="930" spans="2:6" ht="12.75" x14ac:dyDescent="0.2">
      <c r="B930" s="23"/>
      <c r="C930" s="23"/>
      <c r="D930" s="23"/>
      <c r="E930" s="23"/>
      <c r="F930" s="23"/>
    </row>
    <row r="931" spans="2:6" ht="12.75" x14ac:dyDescent="0.2">
      <c r="B931" s="23"/>
      <c r="C931" s="23"/>
      <c r="D931" s="23"/>
      <c r="E931" s="23"/>
      <c r="F931" s="23"/>
    </row>
    <row r="932" spans="2:6" ht="12.75" x14ac:dyDescent="0.2">
      <c r="B932" s="23"/>
      <c r="C932" s="23"/>
      <c r="D932" s="23"/>
      <c r="E932" s="23"/>
      <c r="F932" s="23"/>
    </row>
    <row r="933" spans="2:6" ht="12.75" x14ac:dyDescent="0.2">
      <c r="B933" s="23"/>
      <c r="C933" s="23"/>
      <c r="D933" s="23"/>
      <c r="E933" s="23"/>
      <c r="F933" s="23"/>
    </row>
    <row r="934" spans="2:6" ht="12.75" x14ac:dyDescent="0.2">
      <c r="B934" s="23"/>
      <c r="C934" s="23"/>
      <c r="D934" s="23"/>
      <c r="E934" s="23"/>
      <c r="F934" s="23"/>
    </row>
    <row r="935" spans="2:6" ht="12.75" x14ac:dyDescent="0.2">
      <c r="B935" s="23"/>
      <c r="C935" s="23"/>
      <c r="D935" s="23"/>
      <c r="E935" s="23"/>
      <c r="F935" s="23"/>
    </row>
    <row r="936" spans="2:6" ht="12.75" x14ac:dyDescent="0.2">
      <c r="B936" s="23"/>
      <c r="C936" s="23"/>
      <c r="D936" s="23"/>
      <c r="E936" s="23"/>
      <c r="F936" s="23"/>
    </row>
    <row r="937" spans="2:6" ht="12.75" x14ac:dyDescent="0.2">
      <c r="B937" s="23"/>
      <c r="C937" s="23"/>
      <c r="D937" s="23"/>
      <c r="E937" s="23"/>
      <c r="F937" s="23"/>
    </row>
    <row r="938" spans="2:6" ht="12.75" x14ac:dyDescent="0.2">
      <c r="B938" s="23"/>
      <c r="C938" s="23"/>
      <c r="D938" s="23"/>
      <c r="E938" s="23"/>
      <c r="F938" s="23"/>
    </row>
    <row r="939" spans="2:6" ht="12.75" x14ac:dyDescent="0.2">
      <c r="B939" s="23"/>
      <c r="C939" s="23"/>
      <c r="D939" s="23"/>
      <c r="E939" s="23"/>
      <c r="F939" s="23"/>
    </row>
    <row r="940" spans="2:6" ht="12.75" x14ac:dyDescent="0.2">
      <c r="B940" s="23"/>
      <c r="C940" s="23"/>
      <c r="D940" s="23"/>
      <c r="E940" s="23"/>
      <c r="F940" s="23"/>
    </row>
    <row r="941" spans="2:6" ht="12.75" x14ac:dyDescent="0.2">
      <c r="B941" s="23"/>
      <c r="C941" s="23"/>
      <c r="D941" s="23"/>
      <c r="E941" s="23"/>
      <c r="F941" s="23"/>
    </row>
    <row r="942" spans="2:6" ht="12.75" x14ac:dyDescent="0.2">
      <c r="B942" s="23"/>
      <c r="C942" s="23"/>
      <c r="D942" s="23"/>
      <c r="E942" s="23"/>
      <c r="F942" s="23"/>
    </row>
    <row r="943" spans="2:6" ht="12.75" x14ac:dyDescent="0.2">
      <c r="B943" s="23"/>
      <c r="C943" s="23"/>
      <c r="D943" s="23"/>
      <c r="E943" s="23"/>
      <c r="F943" s="23"/>
    </row>
    <row r="944" spans="2:6" ht="12.75" x14ac:dyDescent="0.2">
      <c r="B944" s="23"/>
      <c r="C944" s="23"/>
      <c r="D944" s="23"/>
      <c r="E944" s="23"/>
      <c r="F944" s="23"/>
    </row>
    <row r="945" spans="2:6" ht="12.75" x14ac:dyDescent="0.2">
      <c r="B945" s="23"/>
      <c r="C945" s="23"/>
      <c r="D945" s="23"/>
      <c r="E945" s="23"/>
      <c r="F945" s="23"/>
    </row>
    <row r="946" spans="2:6" ht="12.75" x14ac:dyDescent="0.2">
      <c r="B946" s="23"/>
      <c r="C946" s="23"/>
      <c r="D946" s="23"/>
      <c r="E946" s="23"/>
      <c r="F946" s="23"/>
    </row>
    <row r="947" spans="2:6" ht="12.75" x14ac:dyDescent="0.2">
      <c r="B947" s="23"/>
      <c r="C947" s="23"/>
      <c r="D947" s="23"/>
      <c r="E947" s="23"/>
      <c r="F947" s="23"/>
    </row>
    <row r="948" spans="2:6" ht="12.75" x14ac:dyDescent="0.2">
      <c r="B948" s="23"/>
      <c r="C948" s="23"/>
      <c r="D948" s="23"/>
      <c r="E948" s="23"/>
      <c r="F948" s="23"/>
    </row>
    <row r="949" spans="2:6" ht="12.75" x14ac:dyDescent="0.2">
      <c r="B949" s="23"/>
      <c r="C949" s="23"/>
      <c r="D949" s="23"/>
      <c r="E949" s="23"/>
      <c r="F949" s="23"/>
    </row>
    <row r="950" spans="2:6" ht="12.75" x14ac:dyDescent="0.2">
      <c r="B950" s="23"/>
      <c r="C950" s="23"/>
      <c r="D950" s="23"/>
      <c r="E950" s="23"/>
      <c r="F950" s="23"/>
    </row>
    <row r="951" spans="2:6" ht="12.75" x14ac:dyDescent="0.2">
      <c r="B951" s="23"/>
      <c r="C951" s="23"/>
      <c r="D951" s="23"/>
      <c r="E951" s="23"/>
      <c r="F951" s="23"/>
    </row>
    <row r="952" spans="2:6" ht="12.75" x14ac:dyDescent="0.2">
      <c r="B952" s="23"/>
      <c r="C952" s="23"/>
      <c r="D952" s="23"/>
      <c r="E952" s="23"/>
      <c r="F952" s="23"/>
    </row>
    <row r="953" spans="2:6" ht="12.75" x14ac:dyDescent="0.2">
      <c r="B953" s="23"/>
      <c r="C953" s="23"/>
      <c r="D953" s="23"/>
      <c r="E953" s="23"/>
      <c r="F953" s="23"/>
    </row>
    <row r="954" spans="2:6" ht="12.75" x14ac:dyDescent="0.2">
      <c r="B954" s="23"/>
      <c r="C954" s="23"/>
      <c r="D954" s="23"/>
      <c r="E954" s="23"/>
      <c r="F954" s="23"/>
    </row>
    <row r="955" spans="2:6" ht="12.75" x14ac:dyDescent="0.2">
      <c r="B955" s="23"/>
      <c r="C955" s="23"/>
      <c r="D955" s="23"/>
      <c r="E955" s="23"/>
      <c r="F955" s="23"/>
    </row>
    <row r="956" spans="2:6" ht="12.75" x14ac:dyDescent="0.2">
      <c r="B956" s="23"/>
      <c r="C956" s="23"/>
      <c r="D956" s="23"/>
      <c r="E956" s="23"/>
      <c r="F956" s="23"/>
    </row>
    <row r="957" spans="2:6" ht="12.75" x14ac:dyDescent="0.2">
      <c r="B957" s="23"/>
      <c r="C957" s="23"/>
      <c r="D957" s="23"/>
      <c r="E957" s="23"/>
      <c r="F957" s="23"/>
    </row>
    <row r="958" spans="2:6" ht="12.75" x14ac:dyDescent="0.2">
      <c r="B958" s="23"/>
      <c r="C958" s="23"/>
      <c r="D958" s="23"/>
      <c r="E958" s="23"/>
      <c r="F958" s="23"/>
    </row>
    <row r="959" spans="2:6" ht="12.75" x14ac:dyDescent="0.2">
      <c r="B959" s="23"/>
      <c r="C959" s="23"/>
      <c r="D959" s="23"/>
      <c r="E959" s="23"/>
      <c r="F959" s="23"/>
    </row>
    <row r="960" spans="2:6" ht="12.75" x14ac:dyDescent="0.2">
      <c r="B960" s="23"/>
      <c r="C960" s="23"/>
      <c r="D960" s="23"/>
      <c r="E960" s="23"/>
      <c r="F960" s="23"/>
    </row>
    <row r="961" spans="2:6" ht="12.75" x14ac:dyDescent="0.2">
      <c r="B961" s="23"/>
      <c r="C961" s="23"/>
      <c r="D961" s="23"/>
      <c r="E961" s="23"/>
      <c r="F961" s="23"/>
    </row>
    <row r="962" spans="2:6" ht="12.75" x14ac:dyDescent="0.2">
      <c r="B962" s="23"/>
      <c r="C962" s="23"/>
      <c r="D962" s="23"/>
      <c r="E962" s="23"/>
      <c r="F962" s="23"/>
    </row>
    <row r="963" spans="2:6" ht="12.75" x14ac:dyDescent="0.2">
      <c r="B963" s="23"/>
      <c r="C963" s="23"/>
      <c r="D963" s="23"/>
      <c r="E963" s="23"/>
      <c r="F963" s="23"/>
    </row>
    <row r="964" spans="2:6" ht="12.75" x14ac:dyDescent="0.2">
      <c r="B964" s="23"/>
      <c r="C964" s="23"/>
      <c r="D964" s="23"/>
      <c r="E964" s="23"/>
      <c r="F964" s="23"/>
    </row>
    <row r="965" spans="2:6" ht="12.75" x14ac:dyDescent="0.2">
      <c r="B965" s="23"/>
      <c r="C965" s="23"/>
      <c r="D965" s="23"/>
      <c r="E965" s="23"/>
      <c r="F965" s="23"/>
    </row>
    <row r="966" spans="2:6" ht="12.75" x14ac:dyDescent="0.2">
      <c r="B966" s="23"/>
      <c r="C966" s="23"/>
      <c r="D966" s="23"/>
      <c r="E966" s="23"/>
      <c r="F966" s="23"/>
    </row>
    <row r="967" spans="2:6" ht="12.75" x14ac:dyDescent="0.2">
      <c r="B967" s="23"/>
      <c r="C967" s="23"/>
      <c r="D967" s="23"/>
      <c r="E967" s="23"/>
      <c r="F967" s="23"/>
    </row>
    <row r="968" spans="2:6" ht="12.75" x14ac:dyDescent="0.2">
      <c r="B968" s="23"/>
      <c r="C968" s="23"/>
      <c r="D968" s="23"/>
      <c r="E968" s="23"/>
      <c r="F968" s="23"/>
    </row>
    <row r="969" spans="2:6" ht="12.75" x14ac:dyDescent="0.2">
      <c r="B969" s="23"/>
      <c r="C969" s="23"/>
      <c r="D969" s="23"/>
      <c r="E969" s="23"/>
      <c r="F969" s="23"/>
    </row>
    <row r="970" spans="2:6" ht="12.75" x14ac:dyDescent="0.2">
      <c r="B970" s="23"/>
      <c r="C970" s="23"/>
      <c r="D970" s="23"/>
      <c r="E970" s="23"/>
      <c r="F970" s="23"/>
    </row>
    <row r="971" spans="2:6" ht="12.75" x14ac:dyDescent="0.2">
      <c r="B971" s="23"/>
      <c r="C971" s="23"/>
      <c r="D971" s="23"/>
      <c r="E971" s="23"/>
      <c r="F971" s="23"/>
    </row>
    <row r="972" spans="2:6" ht="12.75" x14ac:dyDescent="0.2">
      <c r="B972" s="23"/>
      <c r="C972" s="23"/>
      <c r="D972" s="23"/>
      <c r="E972" s="23"/>
      <c r="F972" s="23"/>
    </row>
    <row r="973" spans="2:6" ht="12.75" x14ac:dyDescent="0.2">
      <c r="B973" s="23"/>
      <c r="C973" s="23"/>
      <c r="D973" s="23"/>
      <c r="E973" s="23"/>
      <c r="F973" s="23"/>
    </row>
    <row r="974" spans="2:6" ht="12.75" x14ac:dyDescent="0.2">
      <c r="B974" s="23"/>
      <c r="C974" s="23"/>
      <c r="D974" s="23"/>
      <c r="E974" s="23"/>
      <c r="F974" s="23"/>
    </row>
    <row r="975" spans="2:6" ht="12.75" x14ac:dyDescent="0.2">
      <c r="B975" s="23"/>
      <c r="C975" s="23"/>
      <c r="D975" s="23"/>
      <c r="E975" s="23"/>
      <c r="F975" s="23"/>
    </row>
    <row r="976" spans="2:6" ht="12.75" x14ac:dyDescent="0.2">
      <c r="B976" s="23"/>
      <c r="C976" s="23"/>
      <c r="D976" s="23"/>
      <c r="E976" s="23"/>
      <c r="F976" s="23"/>
    </row>
    <row r="977" spans="2:6" ht="12.75" x14ac:dyDescent="0.2">
      <c r="B977" s="23"/>
      <c r="C977" s="23"/>
      <c r="D977" s="23"/>
      <c r="E977" s="23"/>
      <c r="F977" s="23"/>
    </row>
    <row r="978" spans="2:6" ht="12.75" x14ac:dyDescent="0.2">
      <c r="B978" s="23"/>
      <c r="C978" s="23"/>
      <c r="D978" s="23"/>
      <c r="E978" s="23"/>
      <c r="F978" s="23"/>
    </row>
    <row r="979" spans="2:6" ht="12.75" x14ac:dyDescent="0.2">
      <c r="B979" s="23"/>
      <c r="C979" s="23"/>
      <c r="D979" s="23"/>
      <c r="E979" s="23"/>
      <c r="F979" s="23"/>
    </row>
    <row r="980" spans="2:6" ht="12.75" x14ac:dyDescent="0.2">
      <c r="B980" s="23"/>
      <c r="C980" s="23"/>
      <c r="D980" s="23"/>
      <c r="E980" s="23"/>
      <c r="F980" s="23"/>
    </row>
    <row r="981" spans="2:6" ht="12.75" x14ac:dyDescent="0.2">
      <c r="B981" s="23"/>
      <c r="C981" s="23"/>
      <c r="D981" s="23"/>
      <c r="E981" s="23"/>
      <c r="F981" s="23"/>
    </row>
    <row r="982" spans="2:6" ht="12.75" x14ac:dyDescent="0.2">
      <c r="B982" s="23"/>
      <c r="C982" s="23"/>
      <c r="D982" s="23"/>
      <c r="E982" s="23"/>
      <c r="F982" s="23"/>
    </row>
    <row r="983" spans="2:6" ht="12.75" x14ac:dyDescent="0.2">
      <c r="B983" s="23"/>
      <c r="C983" s="23"/>
      <c r="D983" s="23"/>
      <c r="E983" s="23"/>
      <c r="F983" s="23"/>
    </row>
    <row r="984" spans="2:6" ht="12.75" x14ac:dyDescent="0.2">
      <c r="B984" s="23"/>
      <c r="C984" s="23"/>
      <c r="D984" s="23"/>
      <c r="E984" s="23"/>
      <c r="F984" s="23"/>
    </row>
    <row r="985" spans="2:6" ht="12.75" x14ac:dyDescent="0.2">
      <c r="B985" s="23"/>
      <c r="C985" s="23"/>
      <c r="D985" s="23"/>
      <c r="E985" s="23"/>
      <c r="F985" s="23"/>
    </row>
    <row r="986" spans="2:6" ht="12.75" x14ac:dyDescent="0.2">
      <c r="B986" s="23"/>
      <c r="C986" s="23"/>
      <c r="D986" s="23"/>
      <c r="E986" s="23"/>
      <c r="F986" s="23"/>
    </row>
    <row r="987" spans="2:6" ht="12.75" x14ac:dyDescent="0.2">
      <c r="B987" s="23"/>
      <c r="C987" s="23"/>
      <c r="D987" s="23"/>
      <c r="E987" s="23"/>
      <c r="F987" s="23"/>
    </row>
    <row r="988" spans="2:6" ht="12.75" x14ac:dyDescent="0.2">
      <c r="B988" s="23"/>
      <c r="C988" s="23"/>
      <c r="D988" s="23"/>
      <c r="E988" s="23"/>
      <c r="F988" s="23"/>
    </row>
    <row r="989" spans="2:6" ht="12.75" x14ac:dyDescent="0.2">
      <c r="B989" s="23"/>
      <c r="C989" s="23"/>
      <c r="D989" s="23"/>
      <c r="E989" s="23"/>
      <c r="F989" s="23"/>
    </row>
    <row r="990" spans="2:6" ht="12.75" x14ac:dyDescent="0.2">
      <c r="B990" s="23"/>
      <c r="C990" s="23"/>
      <c r="D990" s="23"/>
      <c r="E990" s="23"/>
      <c r="F990" s="23"/>
    </row>
    <row r="991" spans="2:6" ht="12.75" x14ac:dyDescent="0.2">
      <c r="B991" s="23"/>
      <c r="C991" s="23"/>
      <c r="D991" s="23"/>
      <c r="E991" s="23"/>
      <c r="F991" s="23"/>
    </row>
    <row r="992" spans="2:6" ht="12.75" x14ac:dyDescent="0.2">
      <c r="B992" s="23"/>
      <c r="C992" s="23"/>
      <c r="D992" s="23"/>
      <c r="E992" s="23"/>
      <c r="F992" s="23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F2" r:id="rId1"/>
    <hyperlink ref="F3" r:id="rId2"/>
    <hyperlink ref="F4" r:id="rId3"/>
    <hyperlink ref="F5" r:id="rId4"/>
    <hyperlink ref="F6" r:id="rId5"/>
    <hyperlink ref="F7" r:id="rId6"/>
    <hyperlink ref="F8" r:id="rId7"/>
    <hyperlink ref="F9" r:id="rId8"/>
    <hyperlink ref="F10" r:id="rId9"/>
    <hyperlink ref="F11" r:id="rId10"/>
    <hyperlink ref="F13" r:id="rId11"/>
    <hyperlink ref="F14" r:id="rId12"/>
    <hyperlink ref="F15" r:id="rId13"/>
    <hyperlink ref="F16" r:id="rId14"/>
    <hyperlink ref="F17" r:id="rId15"/>
    <hyperlink ref="F18" r:id="rId16"/>
    <hyperlink ref="F19" r:id="rId17"/>
    <hyperlink ref="F20" r:id="rId18"/>
    <hyperlink ref="F21" r:id="rId19"/>
    <hyperlink ref="F24" r:id="rId20"/>
    <hyperlink ref="F25" r:id="rId21"/>
    <hyperlink ref="F28" r:id="rId22"/>
    <hyperlink ref="F31" r:id="rId23"/>
    <hyperlink ref="F32" r:id="rId24"/>
    <hyperlink ref="F33" r:id="rId25"/>
    <hyperlink ref="F35" r:id="rId26"/>
    <hyperlink ref="F37" r:id="rId27"/>
    <hyperlink ref="F39" r:id="rId28"/>
    <hyperlink ref="F43" r:id="rId29"/>
    <hyperlink ref="F44" r:id="rId30"/>
    <hyperlink ref="F45" r:id="rId31"/>
    <hyperlink ref="F46" r:id="rId32"/>
    <hyperlink ref="F47" r:id="rId33"/>
    <hyperlink ref="F48" r:id="rId34"/>
  </hyperlinks>
  <pageMargins left="0.7" right="0.7" top="0.75" bottom="0.75" header="0" footer="0"/>
  <pageSetup orientation="landscape" r:id="rId3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13"/>
  <sheetViews>
    <sheetView windowProtection="1" workbookViewId="0">
      <selection activeCell="A16" sqref="A16"/>
    </sheetView>
  </sheetViews>
  <sheetFormatPr baseColWidth="10" defaultColWidth="14.42578125" defaultRowHeight="15" customHeight="1" x14ac:dyDescent="0.2"/>
  <cols>
    <col min="1" max="1" width="74.28515625" style="52" customWidth="1"/>
    <col min="2" max="2" width="16" style="52" customWidth="1"/>
    <col min="3" max="3" width="18.5703125" style="52" customWidth="1"/>
    <col min="4" max="4" width="19.5703125" style="52" customWidth="1"/>
    <col min="5" max="5" width="43.42578125" style="52" customWidth="1"/>
    <col min="6" max="14" width="4.28515625" style="52" customWidth="1"/>
    <col min="15" max="24" width="16" style="52" customWidth="1"/>
    <col min="25" max="16384" width="14.42578125" style="52"/>
  </cols>
  <sheetData>
    <row r="1" spans="1:24" ht="17.25" customHeight="1" x14ac:dyDescent="0.2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65"/>
      <c r="G1" s="65"/>
      <c r="H1" s="65"/>
      <c r="I1" s="65"/>
      <c r="J1" s="65"/>
      <c r="K1" s="65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ht="13.5" customHeight="1" x14ac:dyDescent="0.2">
      <c r="A2" s="50" t="s">
        <v>8</v>
      </c>
      <c r="B2" s="50" t="s">
        <v>11</v>
      </c>
      <c r="C2" s="50" t="s">
        <v>12</v>
      </c>
      <c r="D2" s="50" t="s">
        <v>13</v>
      </c>
      <c r="E2" s="53" t="str">
        <f>HYPERLINK("http://www.bafici.gov.ar/","http://www.bafici.gov.ar")</f>
        <v>http://www.bafici.gov.ar</v>
      </c>
      <c r="F2" s="65"/>
      <c r="G2" s="65"/>
      <c r="H2" s="65"/>
      <c r="I2" s="65"/>
      <c r="J2" s="65"/>
      <c r="K2" s="65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</row>
    <row r="3" spans="1:24" ht="13.5" customHeight="1" x14ac:dyDescent="0.2">
      <c r="A3" s="50" t="s">
        <v>15</v>
      </c>
      <c r="B3" s="50" t="s">
        <v>11</v>
      </c>
      <c r="C3" s="50" t="s">
        <v>16</v>
      </c>
      <c r="D3" s="50" t="s">
        <v>17</v>
      </c>
      <c r="E3" s="53" t="str">
        <f>HYPERLINK("http://www.itsalltrue.com.br/","http://www.itsalltrue.com.br")</f>
        <v>http://www.itsalltrue.com.br</v>
      </c>
      <c r="F3" s="65"/>
      <c r="G3" s="65"/>
      <c r="H3" s="65"/>
      <c r="I3" s="65"/>
      <c r="J3" s="65"/>
      <c r="K3" s="65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1:24" ht="13.5" customHeight="1" x14ac:dyDescent="0.2">
      <c r="A4" s="50" t="s">
        <v>20</v>
      </c>
      <c r="B4" s="50" t="s">
        <v>11</v>
      </c>
      <c r="C4" s="50" t="s">
        <v>16</v>
      </c>
      <c r="D4" s="50" t="s">
        <v>21</v>
      </c>
      <c r="E4" s="55" t="s">
        <v>22</v>
      </c>
      <c r="F4" s="65"/>
      <c r="G4" s="65"/>
      <c r="H4" s="65"/>
      <c r="I4" s="65"/>
      <c r="J4" s="65"/>
      <c r="K4" s="65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4" ht="13.5" customHeight="1" x14ac:dyDescent="0.2">
      <c r="A5" s="50" t="s">
        <v>25</v>
      </c>
      <c r="B5" s="50" t="s">
        <v>11</v>
      </c>
      <c r="C5" s="50" t="s">
        <v>16</v>
      </c>
      <c r="D5" s="50" t="s">
        <v>26</v>
      </c>
      <c r="E5" s="53" t="str">
        <f>HYPERLINK("http://www.animamundi.com.br/","http://www.animamundi.com.br/")</f>
        <v>http://www.animamundi.com.br/</v>
      </c>
      <c r="F5" s="65"/>
      <c r="G5" s="65"/>
      <c r="H5" s="65"/>
      <c r="I5" s="65"/>
      <c r="J5" s="65"/>
      <c r="K5" s="65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</row>
    <row r="6" spans="1:24" ht="13.5" customHeight="1" x14ac:dyDescent="0.2">
      <c r="A6" s="50" t="s">
        <v>27</v>
      </c>
      <c r="B6" s="50" t="s">
        <v>11</v>
      </c>
      <c r="C6" s="50" t="s">
        <v>16</v>
      </c>
      <c r="D6" s="50" t="s">
        <v>28</v>
      </c>
      <c r="E6" s="66" t="s">
        <v>29</v>
      </c>
      <c r="F6" s="65"/>
      <c r="G6" s="65"/>
      <c r="H6" s="65"/>
      <c r="I6" s="65"/>
      <c r="J6" s="65"/>
      <c r="K6" s="65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</row>
    <row r="7" spans="1:24" ht="13.5" customHeight="1" x14ac:dyDescent="0.2">
      <c r="A7" s="50" t="s">
        <v>30</v>
      </c>
      <c r="B7" s="50" t="s">
        <v>11</v>
      </c>
      <c r="C7" s="50" t="s">
        <v>16</v>
      </c>
      <c r="D7" s="50" t="s">
        <v>28</v>
      </c>
      <c r="E7" s="55" t="s">
        <v>31</v>
      </c>
      <c r="F7" s="65"/>
      <c r="G7" s="65"/>
      <c r="H7" s="65"/>
      <c r="I7" s="65"/>
      <c r="J7" s="65"/>
      <c r="K7" s="65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</row>
    <row r="8" spans="1:24" ht="13.5" customHeight="1" x14ac:dyDescent="0.2">
      <c r="A8" s="50" t="s">
        <v>32</v>
      </c>
      <c r="B8" s="50" t="s">
        <v>11</v>
      </c>
      <c r="C8" s="50" t="s">
        <v>16</v>
      </c>
      <c r="D8" s="50" t="s">
        <v>33</v>
      </c>
      <c r="E8" s="53" t="str">
        <f>HYPERLINK("http://www.festivaldorio.com.br/","http://www.festivaldorio.com.br")</f>
        <v>http://www.festivaldorio.com.br</v>
      </c>
      <c r="F8" s="65"/>
      <c r="G8" s="65"/>
      <c r="H8" s="65"/>
      <c r="I8" s="65"/>
      <c r="J8" s="65"/>
      <c r="K8" s="65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</row>
    <row r="9" spans="1:24" ht="13.5" customHeight="1" x14ac:dyDescent="0.2">
      <c r="A9" s="50" t="s">
        <v>38</v>
      </c>
      <c r="B9" s="50" t="s">
        <v>11</v>
      </c>
      <c r="C9" s="50" t="s">
        <v>39</v>
      </c>
      <c r="D9" s="50" t="s">
        <v>21</v>
      </c>
      <c r="E9" s="53" t="s">
        <v>40</v>
      </c>
      <c r="F9" s="65"/>
      <c r="G9" s="65"/>
      <c r="H9" s="65"/>
      <c r="I9" s="65"/>
      <c r="J9" s="65"/>
      <c r="K9" s="65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ht="13.5" customHeight="1" x14ac:dyDescent="0.2">
      <c r="A10" s="50" t="s">
        <v>41</v>
      </c>
      <c r="B10" s="50" t="s">
        <v>11</v>
      </c>
      <c r="C10" s="50" t="s">
        <v>39</v>
      </c>
      <c r="D10" s="50" t="s">
        <v>33</v>
      </c>
      <c r="E10" s="53" t="str">
        <f>HYPERLINK("http://www.ficvaldivia.cl/","http://www.ficvaldivia.cl/")</f>
        <v>http://www.ficvaldivia.cl/</v>
      </c>
      <c r="F10" s="65"/>
      <c r="G10" s="65"/>
      <c r="H10" s="65"/>
      <c r="I10" s="65"/>
      <c r="J10" s="65"/>
      <c r="K10" s="65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ht="13.5" customHeight="1" x14ac:dyDescent="0.2">
      <c r="A11" s="50" t="s">
        <v>42</v>
      </c>
      <c r="B11" s="50" t="s">
        <v>11</v>
      </c>
      <c r="C11" s="50" t="s">
        <v>39</v>
      </c>
      <c r="D11" s="50" t="s">
        <v>43</v>
      </c>
      <c r="E11" s="53" t="str">
        <f>HYPERLINK("http://www.cinevina.cl/","http://www.cinevina.cl/")</f>
        <v>http://www.cinevina.cl/</v>
      </c>
      <c r="F11" s="65"/>
      <c r="G11" s="65"/>
      <c r="H11" s="65"/>
      <c r="I11" s="65"/>
      <c r="J11" s="65"/>
      <c r="K11" s="65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</row>
    <row r="12" spans="1:24" ht="13.5" customHeight="1" x14ac:dyDescent="0.2">
      <c r="A12" s="67" t="s">
        <v>44</v>
      </c>
      <c r="B12" s="50" t="s">
        <v>11</v>
      </c>
      <c r="C12" s="50" t="s">
        <v>45</v>
      </c>
      <c r="D12" s="50" t="s">
        <v>36</v>
      </c>
      <c r="E12" s="53" t="str">
        <f>HYPERLINK("http://www.ficcifestival.com/","http://www.ficcifestival.com/")</f>
        <v>http://www.ficcifestival.com/</v>
      </c>
      <c r="F12" s="65"/>
      <c r="G12" s="65"/>
      <c r="H12" s="65"/>
      <c r="I12" s="65"/>
      <c r="J12" s="65"/>
      <c r="K12" s="65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</row>
    <row r="13" spans="1:24" ht="13.5" customHeight="1" x14ac:dyDescent="0.2">
      <c r="A13" s="50" t="s">
        <v>49</v>
      </c>
      <c r="B13" s="50" t="s">
        <v>11</v>
      </c>
      <c r="C13" s="50" t="s">
        <v>50</v>
      </c>
      <c r="D13" s="50" t="s">
        <v>51</v>
      </c>
      <c r="E13" s="55" t="s">
        <v>52</v>
      </c>
      <c r="F13" s="65"/>
      <c r="G13" s="65"/>
      <c r="H13" s="65"/>
      <c r="I13" s="65"/>
      <c r="J13" s="65"/>
      <c r="K13" s="65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</row>
    <row r="14" spans="1:24" ht="13.5" customHeight="1" x14ac:dyDescent="0.2">
      <c r="A14" s="67" t="s">
        <v>53</v>
      </c>
      <c r="B14" s="50" t="s">
        <v>11</v>
      </c>
      <c r="C14" s="50" t="s">
        <v>54</v>
      </c>
      <c r="D14" s="50" t="s">
        <v>43</v>
      </c>
      <c r="E14" s="55" t="s">
        <v>55</v>
      </c>
      <c r="F14" s="65"/>
      <c r="G14" s="65"/>
      <c r="H14" s="65"/>
      <c r="I14" s="65"/>
      <c r="J14" s="65"/>
      <c r="K14" s="65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</row>
    <row r="15" spans="1:24" ht="13.5" customHeight="1" x14ac:dyDescent="0.2">
      <c r="A15" s="50" t="s">
        <v>56</v>
      </c>
      <c r="B15" s="50" t="s">
        <v>11</v>
      </c>
      <c r="C15" s="50" t="s">
        <v>57</v>
      </c>
      <c r="D15" s="50" t="s">
        <v>26</v>
      </c>
      <c r="E15" s="55" t="s">
        <v>58</v>
      </c>
      <c r="F15" s="65"/>
      <c r="G15" s="65"/>
      <c r="H15" s="65"/>
      <c r="I15" s="65"/>
      <c r="J15" s="65"/>
      <c r="K15" s="65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</row>
    <row r="16" spans="1:24" ht="13.5" customHeight="1" x14ac:dyDescent="0.2">
      <c r="A16" s="50" t="s">
        <v>62</v>
      </c>
      <c r="B16" s="50" t="s">
        <v>11</v>
      </c>
      <c r="C16" s="50" t="s">
        <v>63</v>
      </c>
      <c r="D16" s="50" t="s">
        <v>28</v>
      </c>
      <c r="E16" s="53" t="str">
        <f>HYPERLINK("http://www.festivaldelima.com/","http://www.festivaldelima.com")</f>
        <v>http://www.festivaldelima.com</v>
      </c>
      <c r="F16" s="65"/>
      <c r="G16" s="65"/>
      <c r="H16" s="65"/>
      <c r="I16" s="65"/>
      <c r="J16" s="65"/>
      <c r="K16" s="6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</row>
    <row r="17" spans="1:24" ht="13.5" customHeight="1" x14ac:dyDescent="0.2">
      <c r="A17" s="50" t="s">
        <v>64</v>
      </c>
      <c r="B17" s="50" t="s">
        <v>11</v>
      </c>
      <c r="C17" s="50" t="s">
        <v>12</v>
      </c>
      <c r="D17" s="50" t="s">
        <v>65</v>
      </c>
      <c r="E17" s="55" t="s">
        <v>66</v>
      </c>
      <c r="F17" s="65"/>
      <c r="G17" s="65"/>
      <c r="H17" s="65"/>
      <c r="I17" s="65"/>
      <c r="J17" s="65"/>
      <c r="K17" s="65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</row>
    <row r="18" spans="1:24" ht="13.5" customHeight="1" x14ac:dyDescent="0.2">
      <c r="A18" s="50" t="s">
        <v>68</v>
      </c>
      <c r="B18" s="50" t="s">
        <v>11</v>
      </c>
      <c r="C18" s="50" t="s">
        <v>12</v>
      </c>
      <c r="D18" s="50" t="s">
        <v>69</v>
      </c>
      <c r="E18" s="53" t="str">
        <f>HYPERLINK("http://www.docbsas.com.ar/","http://www.docbsas.com.ar/")</f>
        <v>http://www.docbsas.com.ar/</v>
      </c>
      <c r="F18" s="65"/>
      <c r="G18" s="65"/>
      <c r="H18" s="65"/>
      <c r="I18" s="65"/>
      <c r="J18" s="65"/>
      <c r="K18" s="65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</row>
    <row r="19" spans="1:24" ht="13.5" customHeight="1" x14ac:dyDescent="0.2">
      <c r="A19" s="50" t="s">
        <v>70</v>
      </c>
      <c r="B19" s="50" t="s">
        <v>11</v>
      </c>
      <c r="C19" s="50" t="s">
        <v>12</v>
      </c>
      <c r="D19" s="50"/>
      <c r="E19" s="55" t="s">
        <v>71</v>
      </c>
      <c r="F19" s="65"/>
      <c r="G19" s="65"/>
      <c r="H19" s="65"/>
      <c r="I19" s="65"/>
      <c r="J19" s="65"/>
      <c r="K19" s="65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</row>
    <row r="20" spans="1:24" ht="13.5" customHeight="1" x14ac:dyDescent="0.2">
      <c r="A20" s="50" t="s">
        <v>72</v>
      </c>
      <c r="B20" s="50" t="s">
        <v>11</v>
      </c>
      <c r="C20" s="50" t="s">
        <v>45</v>
      </c>
      <c r="D20" s="50" t="s">
        <v>43</v>
      </c>
      <c r="E20" s="55" t="s">
        <v>73</v>
      </c>
      <c r="F20" s="65"/>
      <c r="G20" s="65"/>
      <c r="H20" s="65"/>
      <c r="I20" s="65"/>
      <c r="J20" s="65"/>
      <c r="K20" s="65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</row>
    <row r="21" spans="1:24" ht="13.5" customHeight="1" x14ac:dyDescent="0.2">
      <c r="A21" s="50" t="s">
        <v>77</v>
      </c>
      <c r="B21" s="50" t="s">
        <v>11</v>
      </c>
      <c r="C21" s="50" t="s">
        <v>78</v>
      </c>
      <c r="D21" s="50" t="s">
        <v>60</v>
      </c>
      <c r="E21" s="55" t="s">
        <v>79</v>
      </c>
      <c r="F21" s="65"/>
      <c r="G21" s="65"/>
      <c r="H21" s="65"/>
      <c r="I21" s="65"/>
      <c r="J21" s="65"/>
      <c r="K21" s="65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</row>
    <row r="22" spans="1:24" ht="13.5" customHeight="1" x14ac:dyDescent="0.2">
      <c r="A22" s="50" t="s">
        <v>80</v>
      </c>
      <c r="B22" s="50" t="s">
        <v>11</v>
      </c>
      <c r="C22" s="50" t="s">
        <v>57</v>
      </c>
      <c r="D22" s="50" t="s">
        <v>51</v>
      </c>
      <c r="E22" s="55" t="s">
        <v>81</v>
      </c>
      <c r="F22" s="65"/>
      <c r="G22" s="65"/>
      <c r="H22" s="65"/>
      <c r="I22" s="65"/>
      <c r="J22" s="65"/>
      <c r="K22" s="65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</row>
    <row r="23" spans="1:24" ht="13.5" customHeight="1" x14ac:dyDescent="0.2">
      <c r="A23" s="50" t="s">
        <v>82</v>
      </c>
      <c r="B23" s="50" t="s">
        <v>11</v>
      </c>
      <c r="C23" s="50" t="s">
        <v>57</v>
      </c>
      <c r="D23" s="50" t="s">
        <v>28</v>
      </c>
      <c r="E23" s="55" t="s">
        <v>83</v>
      </c>
      <c r="F23" s="65"/>
      <c r="G23" s="65"/>
      <c r="H23" s="65"/>
      <c r="I23" s="65"/>
      <c r="J23" s="65"/>
      <c r="K23" s="65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</row>
    <row r="24" spans="1:24" ht="13.5" customHeight="1" x14ac:dyDescent="0.2">
      <c r="A24" s="50" t="s">
        <v>87</v>
      </c>
      <c r="B24" s="50" t="s">
        <v>11</v>
      </c>
      <c r="C24" s="50" t="s">
        <v>57</v>
      </c>
      <c r="D24" s="50" t="s">
        <v>47</v>
      </c>
      <c r="E24" s="55" t="s">
        <v>88</v>
      </c>
      <c r="F24" s="65"/>
      <c r="G24" s="65"/>
      <c r="H24" s="65"/>
      <c r="I24" s="65"/>
      <c r="J24" s="65"/>
      <c r="K24" s="65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</row>
    <row r="25" spans="1:24" ht="13.5" customHeight="1" x14ac:dyDescent="0.2">
      <c r="A25" s="50" t="s">
        <v>89</v>
      </c>
      <c r="B25" s="50" t="s">
        <v>11</v>
      </c>
      <c r="C25" s="50" t="s">
        <v>57</v>
      </c>
      <c r="D25" s="50" t="s">
        <v>33</v>
      </c>
      <c r="E25" s="53" t="str">
        <f>HYPERLINK("http://www.moreliafilmfest.com/","http://www.moreliafilmfest.com")</f>
        <v>http://www.moreliafilmfest.com</v>
      </c>
      <c r="F25" s="65"/>
      <c r="G25" s="65"/>
      <c r="H25" s="65"/>
      <c r="I25" s="65"/>
      <c r="J25" s="65"/>
      <c r="K25" s="65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</row>
    <row r="26" spans="1:24" ht="13.5" customHeight="1" x14ac:dyDescent="0.2">
      <c r="A26" s="50" t="s">
        <v>90</v>
      </c>
      <c r="B26" s="50" t="s">
        <v>11</v>
      </c>
      <c r="C26" s="50" t="s">
        <v>57</v>
      </c>
      <c r="D26" s="50" t="s">
        <v>33</v>
      </c>
      <c r="E26" s="55" t="s">
        <v>91</v>
      </c>
      <c r="F26" s="65"/>
      <c r="G26" s="65"/>
      <c r="H26" s="65"/>
      <c r="I26" s="65"/>
      <c r="J26" s="65"/>
      <c r="K26" s="65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</row>
    <row r="27" spans="1:24" ht="13.5" customHeight="1" x14ac:dyDescent="0.2">
      <c r="A27" s="50" t="s">
        <v>92</v>
      </c>
      <c r="B27" s="50" t="s">
        <v>11</v>
      </c>
      <c r="C27" s="50" t="s">
        <v>57</v>
      </c>
      <c r="D27" s="50" t="s">
        <v>43</v>
      </c>
      <c r="E27" s="55" t="s">
        <v>93</v>
      </c>
      <c r="F27" s="65"/>
      <c r="G27" s="65"/>
      <c r="H27" s="65"/>
      <c r="I27" s="65"/>
      <c r="J27" s="65"/>
      <c r="K27" s="6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</row>
    <row r="28" spans="1:24" ht="13.5" customHeight="1" x14ac:dyDescent="0.2">
      <c r="A28" s="50" t="s">
        <v>97</v>
      </c>
      <c r="B28" s="50" t="s">
        <v>11</v>
      </c>
      <c r="C28" s="50" t="s">
        <v>12</v>
      </c>
      <c r="D28" s="50" t="s">
        <v>65</v>
      </c>
      <c r="E28" s="55" t="s">
        <v>98</v>
      </c>
      <c r="F28" s="65"/>
      <c r="G28" s="65"/>
      <c r="H28" s="65"/>
      <c r="I28" s="65"/>
      <c r="J28" s="65"/>
      <c r="K28" s="65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</row>
    <row r="29" spans="1:24" ht="13.5" customHeight="1" x14ac:dyDescent="0.2">
      <c r="A29" s="50" t="s">
        <v>100</v>
      </c>
      <c r="B29" s="50" t="s">
        <v>11</v>
      </c>
      <c r="C29" s="50" t="s">
        <v>12</v>
      </c>
      <c r="D29" s="50" t="s">
        <v>65</v>
      </c>
      <c r="E29" s="55" t="s">
        <v>101</v>
      </c>
      <c r="F29" s="65"/>
      <c r="G29" s="65"/>
      <c r="H29" s="65"/>
      <c r="I29" s="65"/>
      <c r="J29" s="65"/>
      <c r="K29" s="65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</row>
    <row r="30" spans="1:24" ht="13.5" customHeight="1" x14ac:dyDescent="0.2">
      <c r="A30" s="50" t="s">
        <v>102</v>
      </c>
      <c r="B30" s="50" t="s">
        <v>11</v>
      </c>
      <c r="C30" s="50" t="s">
        <v>16</v>
      </c>
      <c r="D30" s="50" t="s">
        <v>43</v>
      </c>
      <c r="E30" s="55" t="s">
        <v>103</v>
      </c>
      <c r="F30" s="65"/>
      <c r="G30" s="65"/>
      <c r="H30" s="65"/>
      <c r="I30" s="65"/>
      <c r="J30" s="65"/>
      <c r="K30" s="65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</row>
    <row r="31" spans="1:24" ht="13.5" customHeight="1" x14ac:dyDescent="0.2">
      <c r="A31" s="50" t="s">
        <v>104</v>
      </c>
      <c r="B31" s="50" t="s">
        <v>11</v>
      </c>
      <c r="C31" s="50" t="s">
        <v>16</v>
      </c>
      <c r="D31" s="50" t="s">
        <v>69</v>
      </c>
      <c r="E31" s="55" t="s">
        <v>105</v>
      </c>
      <c r="F31" s="65"/>
      <c r="G31" s="65"/>
      <c r="H31" s="65"/>
      <c r="I31" s="65"/>
      <c r="J31" s="65"/>
      <c r="K31" s="65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</row>
    <row r="32" spans="1:24" ht="13.5" customHeight="1" x14ac:dyDescent="0.2">
      <c r="A32" s="50" t="s">
        <v>110</v>
      </c>
      <c r="B32" s="50" t="s">
        <v>11</v>
      </c>
      <c r="C32" s="50" t="s">
        <v>16</v>
      </c>
      <c r="D32" s="50" t="s">
        <v>69</v>
      </c>
      <c r="E32" s="55" t="s">
        <v>111</v>
      </c>
      <c r="F32" s="65"/>
      <c r="G32" s="65"/>
      <c r="H32" s="65"/>
      <c r="I32" s="65"/>
      <c r="J32" s="65"/>
      <c r="K32" s="65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</row>
    <row r="33" spans="1:24" ht="13.5" customHeight="1" x14ac:dyDescent="0.2">
      <c r="A33" s="50" t="s">
        <v>112</v>
      </c>
      <c r="B33" s="50" t="s">
        <v>11</v>
      </c>
      <c r="C33" s="50" t="s">
        <v>39</v>
      </c>
      <c r="D33" s="50" t="s">
        <v>13</v>
      </c>
      <c r="E33" s="55" t="s">
        <v>113</v>
      </c>
      <c r="F33" s="65"/>
      <c r="G33" s="65"/>
      <c r="H33" s="65"/>
      <c r="I33" s="65"/>
      <c r="J33" s="65"/>
      <c r="K33" s="65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</row>
    <row r="34" spans="1:24" ht="12.75" customHeight="1" x14ac:dyDescent="0.2">
      <c r="A34" s="50" t="s">
        <v>114</v>
      </c>
      <c r="B34" s="50" t="s">
        <v>11</v>
      </c>
      <c r="C34" s="50" t="s">
        <v>39</v>
      </c>
      <c r="D34" s="50" t="s">
        <v>60</v>
      </c>
      <c r="E34" s="53" t="str">
        <f>HYPERLINK("http://www.chilemonos.cl/","www.chilemonos.cl")</f>
        <v>www.chilemonos.cl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</row>
    <row r="35" spans="1:24" ht="12.75" x14ac:dyDescent="0.2">
      <c r="A35" s="50" t="s">
        <v>119</v>
      </c>
      <c r="B35" s="50" t="s">
        <v>11</v>
      </c>
      <c r="C35" s="50" t="s">
        <v>39</v>
      </c>
      <c r="D35" s="50" t="s">
        <v>43</v>
      </c>
      <c r="E35" s="55" t="s">
        <v>120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</row>
    <row r="36" spans="1:24" ht="12.75" x14ac:dyDescent="0.2">
      <c r="A36" s="50" t="s">
        <v>121</v>
      </c>
      <c r="B36" s="50" t="s">
        <v>11</v>
      </c>
      <c r="C36" s="50" t="s">
        <v>45</v>
      </c>
      <c r="D36" s="50" t="s">
        <v>17</v>
      </c>
      <c r="E36" s="55" t="s">
        <v>122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</row>
    <row r="37" spans="1:24" ht="12.75" x14ac:dyDescent="0.2">
      <c r="A37" s="50" t="s">
        <v>123</v>
      </c>
      <c r="B37" s="50" t="s">
        <v>11</v>
      </c>
      <c r="C37" s="50" t="s">
        <v>45</v>
      </c>
      <c r="D37" s="50" t="s">
        <v>33</v>
      </c>
      <c r="E37" s="55" t="s">
        <v>124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</row>
    <row r="38" spans="1:24" ht="12.75" x14ac:dyDescent="0.2">
      <c r="A38" s="67" t="s">
        <v>128</v>
      </c>
      <c r="B38" s="50" t="s">
        <v>11</v>
      </c>
      <c r="C38" s="50" t="s">
        <v>78</v>
      </c>
      <c r="D38" s="50" t="s">
        <v>65</v>
      </c>
      <c r="E38" s="55" t="s">
        <v>129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</row>
    <row r="39" spans="1:24" ht="12.75" x14ac:dyDescent="0.2">
      <c r="A39" s="67" t="s">
        <v>130</v>
      </c>
      <c r="B39" s="50" t="s">
        <v>11</v>
      </c>
      <c r="C39" s="50" t="s">
        <v>57</v>
      </c>
      <c r="D39" s="50" t="s">
        <v>43</v>
      </c>
      <c r="E39" s="55" t="s">
        <v>131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</row>
    <row r="40" spans="1:24" ht="12.75" customHeight="1" x14ac:dyDescent="0.2">
      <c r="A40" s="50" t="s">
        <v>132</v>
      </c>
      <c r="B40" s="50" t="s">
        <v>11</v>
      </c>
      <c r="C40" s="50" t="s">
        <v>57</v>
      </c>
      <c r="D40" s="50" t="s">
        <v>43</v>
      </c>
      <c r="E40" s="55" t="s">
        <v>134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</row>
    <row r="41" spans="1:24" ht="12.75" customHeight="1" x14ac:dyDescent="0.2">
      <c r="A41" s="50" t="s">
        <v>138</v>
      </c>
      <c r="B41" s="50" t="s">
        <v>11</v>
      </c>
      <c r="C41" s="50" t="s">
        <v>139</v>
      </c>
      <c r="D41" s="50" t="s">
        <v>13</v>
      </c>
      <c r="E41" s="53" t="s">
        <v>140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</row>
    <row r="42" spans="1:24" ht="12.75" customHeight="1" x14ac:dyDescent="0.2">
      <c r="A42" s="50" t="s">
        <v>141</v>
      </c>
      <c r="B42" s="50" t="s">
        <v>11</v>
      </c>
      <c r="C42" s="50" t="s">
        <v>63</v>
      </c>
      <c r="D42" s="50" t="s">
        <v>69</v>
      </c>
      <c r="E42" s="55" t="s">
        <v>142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</row>
    <row r="43" spans="1:24" ht="15" customHeight="1" x14ac:dyDescent="0.2">
      <c r="A43" s="68"/>
      <c r="B43" s="68"/>
      <c r="C43" s="68"/>
      <c r="D43" s="68"/>
      <c r="E43" s="68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</row>
    <row r="44" spans="1:24" ht="14.25" customHeight="1" x14ac:dyDescent="0.2">
      <c r="A44" s="68"/>
      <c r="B44" s="68"/>
      <c r="C44" s="68"/>
      <c r="D44" s="68"/>
      <c r="E44" s="68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</row>
    <row r="45" spans="1:24" ht="18.75" customHeight="1" x14ac:dyDescent="0.2">
      <c r="A45" s="68"/>
      <c r="B45" s="68"/>
      <c r="C45" s="68"/>
      <c r="D45" s="68"/>
      <c r="E45" s="68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</row>
    <row r="46" spans="1:24" ht="19.5" customHeight="1" x14ac:dyDescent="0.2">
      <c r="A46" s="68"/>
      <c r="B46" s="68"/>
      <c r="C46" s="68"/>
      <c r="D46" s="68"/>
      <c r="E46" s="68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7" spans="1:24" ht="15" customHeight="1" x14ac:dyDescent="0.2">
      <c r="A47" s="68"/>
      <c r="B47" s="68"/>
      <c r="C47" s="68"/>
      <c r="D47" s="68"/>
      <c r="E47" s="68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</row>
    <row r="48" spans="1:24" ht="14.25" customHeight="1" x14ac:dyDescent="0.2">
      <c r="A48" s="68"/>
      <c r="B48" s="68"/>
      <c r="C48" s="68"/>
      <c r="D48" s="68"/>
      <c r="E48" s="68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</row>
    <row r="49" spans="1:24" ht="17.25" customHeight="1" x14ac:dyDescent="0.2">
      <c r="A49" s="68"/>
      <c r="B49" s="68"/>
      <c r="C49" s="68"/>
      <c r="D49" s="68"/>
      <c r="E49" s="68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</row>
    <row r="50" spans="1:24" ht="5.25" customHeight="1" x14ac:dyDescent="0.2">
      <c r="A50" s="68"/>
      <c r="B50" s="68"/>
      <c r="C50" s="68"/>
      <c r="D50" s="68"/>
      <c r="E50" s="68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</row>
    <row r="51" spans="1:24" ht="5.25" customHeight="1" x14ac:dyDescent="0.2">
      <c r="A51" s="68"/>
      <c r="B51" s="68"/>
      <c r="C51" s="68"/>
      <c r="D51" s="68"/>
      <c r="E51" s="68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</row>
    <row r="52" spans="1:24" ht="5.25" customHeight="1" x14ac:dyDescent="0.2">
      <c r="A52" s="68"/>
      <c r="B52" s="68"/>
      <c r="C52" s="68"/>
      <c r="D52" s="68"/>
      <c r="E52" s="68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</row>
    <row r="53" spans="1:24" ht="5.25" customHeight="1" x14ac:dyDescent="0.2">
      <c r="A53" s="69"/>
      <c r="B53" s="68"/>
      <c r="C53" s="68"/>
      <c r="D53" s="68"/>
      <c r="E53" s="68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</row>
    <row r="54" spans="1:24" ht="5.25" customHeight="1" x14ac:dyDescent="0.2">
      <c r="A54" s="68"/>
      <c r="B54" s="68"/>
      <c r="C54" s="68"/>
      <c r="D54" s="68"/>
      <c r="E54" s="68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</row>
    <row r="55" spans="1:24" ht="5.25" customHeight="1" x14ac:dyDescent="0.2">
      <c r="A55" s="68"/>
      <c r="B55" s="68"/>
      <c r="C55" s="68"/>
      <c r="D55" s="68"/>
      <c r="E55" s="68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</row>
    <row r="56" spans="1:24" ht="5.25" customHeight="1" x14ac:dyDescent="0.2">
      <c r="A56" s="68"/>
      <c r="B56" s="68"/>
      <c r="C56" s="68"/>
      <c r="D56" s="68"/>
      <c r="E56" s="68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</row>
    <row r="57" spans="1:24" ht="5.25" customHeight="1" x14ac:dyDescent="0.2">
      <c r="A57" s="69"/>
      <c r="B57" s="68"/>
      <c r="C57" s="68"/>
      <c r="D57" s="68"/>
      <c r="E57" s="68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</row>
    <row r="58" spans="1:24" ht="5.25" customHeight="1" x14ac:dyDescent="0.2">
      <c r="A58" s="69"/>
      <c r="B58" s="68"/>
      <c r="C58" s="68"/>
      <c r="D58" s="68"/>
      <c r="E58" s="68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</row>
    <row r="59" spans="1:24" ht="5.25" customHeight="1" x14ac:dyDescent="0.2">
      <c r="A59" s="68"/>
      <c r="B59" s="68"/>
      <c r="C59" s="68"/>
      <c r="D59" s="68"/>
      <c r="E59" s="68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</row>
    <row r="60" spans="1:24" ht="5.25" customHeight="1" x14ac:dyDescent="0.2">
      <c r="A60" s="69"/>
      <c r="B60" s="68"/>
      <c r="C60" s="68"/>
      <c r="D60" s="68"/>
      <c r="E60" s="68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</row>
    <row r="61" spans="1:24" ht="5.25" customHeight="1" x14ac:dyDescent="0.2">
      <c r="A61" s="68"/>
      <c r="B61" s="68"/>
      <c r="C61" s="68"/>
      <c r="D61" s="68"/>
      <c r="E61" s="68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</row>
    <row r="62" spans="1:24" ht="5.25" customHeight="1" x14ac:dyDescent="0.2">
      <c r="A62" s="68"/>
      <c r="B62" s="68"/>
      <c r="C62" s="68"/>
      <c r="D62" s="68"/>
      <c r="E62" s="68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</row>
    <row r="63" spans="1:24" ht="5.25" customHeight="1" x14ac:dyDescent="0.2">
      <c r="A63" s="68"/>
      <c r="B63" s="68"/>
      <c r="C63" s="68"/>
      <c r="D63" s="68"/>
      <c r="E63" s="6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</row>
    <row r="64" spans="1:24" ht="5.25" customHeight="1" x14ac:dyDescent="0.2">
      <c r="A64" s="68"/>
      <c r="B64" s="68"/>
      <c r="C64" s="68"/>
      <c r="D64" s="68"/>
      <c r="E64" s="68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</row>
    <row r="65" spans="1:24" ht="5.25" customHeight="1" x14ac:dyDescent="0.2">
      <c r="A65" s="68"/>
      <c r="B65" s="68"/>
      <c r="C65" s="68"/>
      <c r="D65" s="68"/>
      <c r="E65" s="68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</row>
    <row r="66" spans="1:24" ht="5.25" customHeight="1" x14ac:dyDescent="0.2">
      <c r="A66" s="68"/>
      <c r="B66" s="68"/>
      <c r="C66" s="68"/>
      <c r="D66" s="68"/>
      <c r="E66" s="68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</row>
    <row r="67" spans="1:24" ht="5.25" customHeight="1" x14ac:dyDescent="0.2">
      <c r="A67" s="68"/>
      <c r="B67" s="68"/>
      <c r="C67" s="68"/>
      <c r="D67" s="68"/>
      <c r="E67" s="68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</row>
    <row r="68" spans="1:24" ht="5.25" customHeight="1" x14ac:dyDescent="0.2">
      <c r="A68" s="68"/>
      <c r="B68" s="68"/>
      <c r="C68" s="68"/>
      <c r="D68" s="68"/>
      <c r="E68" s="68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</row>
    <row r="69" spans="1:24" ht="5.25" customHeight="1" x14ac:dyDescent="0.2">
      <c r="A69" s="68"/>
      <c r="B69" s="68"/>
      <c r="C69" s="68"/>
      <c r="D69" s="68"/>
      <c r="E69" s="68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</row>
    <row r="70" spans="1:24" ht="5.25" customHeight="1" x14ac:dyDescent="0.2">
      <c r="A70" s="68"/>
      <c r="B70" s="68"/>
      <c r="C70" s="68"/>
      <c r="D70" s="68"/>
      <c r="E70" s="68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</row>
    <row r="71" spans="1:24" ht="5.25" customHeight="1" x14ac:dyDescent="0.2">
      <c r="A71" s="68"/>
      <c r="B71" s="68"/>
      <c r="C71" s="68"/>
      <c r="D71" s="68"/>
      <c r="E71" s="68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</row>
    <row r="72" spans="1:24" ht="5.25" customHeight="1" x14ac:dyDescent="0.2">
      <c r="A72" s="68"/>
      <c r="B72" s="68"/>
      <c r="C72" s="68"/>
      <c r="D72" s="68"/>
      <c r="E72" s="68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</row>
    <row r="73" spans="1:24" ht="5.25" customHeight="1" x14ac:dyDescent="0.2">
      <c r="A73" s="68"/>
      <c r="B73" s="68"/>
      <c r="C73" s="68"/>
      <c r="D73" s="68"/>
      <c r="E73" s="68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</row>
    <row r="74" spans="1:24" ht="5.25" customHeight="1" x14ac:dyDescent="0.2">
      <c r="A74" s="68"/>
      <c r="B74" s="68"/>
      <c r="C74" s="68"/>
      <c r="D74" s="68"/>
      <c r="E74" s="68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</row>
    <row r="75" spans="1:24" ht="5.25" customHeight="1" x14ac:dyDescent="0.2">
      <c r="A75" s="68"/>
      <c r="B75" s="68"/>
      <c r="C75" s="68"/>
      <c r="D75" s="68"/>
      <c r="E75" s="68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</row>
    <row r="76" spans="1:24" ht="5.25" customHeight="1" x14ac:dyDescent="0.2">
      <c r="A76" s="68"/>
      <c r="B76" s="68"/>
      <c r="C76" s="68"/>
      <c r="D76" s="68"/>
      <c r="E76" s="68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</row>
    <row r="77" spans="1:24" ht="5.25" customHeight="1" x14ac:dyDescent="0.2">
      <c r="A77" s="68"/>
      <c r="B77" s="68"/>
      <c r="C77" s="68"/>
      <c r="D77" s="68"/>
      <c r="E77" s="68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 ht="5.25" customHeight="1" x14ac:dyDescent="0.2">
      <c r="A78" s="68"/>
      <c r="B78" s="68"/>
      <c r="C78" s="68"/>
      <c r="D78" s="68"/>
      <c r="E78" s="68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 ht="5.25" customHeight="1" x14ac:dyDescent="0.2">
      <c r="A79" s="68"/>
      <c r="B79" s="68"/>
      <c r="C79" s="68"/>
      <c r="D79" s="68"/>
      <c r="E79" s="68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 ht="5.25" customHeight="1" x14ac:dyDescent="0.2">
      <c r="A80" s="68"/>
      <c r="B80" s="68"/>
      <c r="C80" s="68"/>
      <c r="D80" s="68"/>
      <c r="E80" s="68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 ht="5.25" customHeight="1" x14ac:dyDescent="0.2">
      <c r="A81" s="68"/>
      <c r="B81" s="68"/>
      <c r="C81" s="68"/>
      <c r="D81" s="68"/>
      <c r="E81" s="68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 ht="5.25" customHeight="1" x14ac:dyDescent="0.2">
      <c r="A82" s="68"/>
      <c r="B82" s="68"/>
      <c r="C82" s="68"/>
      <c r="D82" s="68"/>
      <c r="E82" s="68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</row>
    <row r="83" spans="1:24" ht="5.25" customHeight="1" x14ac:dyDescent="0.2">
      <c r="A83" s="68"/>
      <c r="B83" s="68"/>
      <c r="C83" s="68"/>
      <c r="D83" s="68"/>
      <c r="E83" s="68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 ht="5.25" customHeight="1" x14ac:dyDescent="0.2">
      <c r="A84" s="68"/>
      <c r="B84" s="68"/>
      <c r="C84" s="68"/>
      <c r="D84" s="68"/>
      <c r="E84" s="68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</row>
    <row r="85" spans="1:24" ht="5.25" customHeight="1" x14ac:dyDescent="0.2">
      <c r="A85" s="68"/>
      <c r="B85" s="68"/>
      <c r="C85" s="68"/>
      <c r="D85" s="68"/>
      <c r="E85" s="68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</row>
    <row r="86" spans="1:24" ht="5.25" customHeight="1" x14ac:dyDescent="0.2">
      <c r="A86" s="68"/>
      <c r="B86" s="68"/>
      <c r="C86" s="68"/>
      <c r="D86" s="68"/>
      <c r="E86" s="68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</row>
    <row r="87" spans="1:24" ht="5.25" customHeight="1" x14ac:dyDescent="0.2">
      <c r="A87" s="68"/>
      <c r="B87" s="68"/>
      <c r="C87" s="68"/>
      <c r="D87" s="68"/>
      <c r="E87" s="68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</row>
    <row r="88" spans="1:24" ht="5.25" customHeight="1" x14ac:dyDescent="0.2">
      <c r="A88" s="68"/>
      <c r="B88" s="68"/>
      <c r="C88" s="68"/>
      <c r="D88" s="68"/>
      <c r="E88" s="68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</row>
    <row r="89" spans="1:24" ht="5.25" customHeight="1" x14ac:dyDescent="0.2">
      <c r="A89" s="68"/>
      <c r="B89" s="68"/>
      <c r="C89" s="68"/>
      <c r="D89" s="68"/>
      <c r="E89" s="68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0" spans="1:24" ht="5.25" customHeight="1" x14ac:dyDescent="0.2">
      <c r="A90" s="68"/>
      <c r="B90" s="68"/>
      <c r="C90" s="68"/>
      <c r="D90" s="68"/>
      <c r="E90" s="68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</row>
    <row r="91" spans="1:24" ht="5.25" customHeight="1" x14ac:dyDescent="0.2">
      <c r="A91" s="68"/>
      <c r="B91" s="68"/>
      <c r="C91" s="68"/>
      <c r="D91" s="68"/>
      <c r="E91" s="68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1:24" ht="5.25" customHeight="1" x14ac:dyDescent="0.2">
      <c r="A92" s="68"/>
      <c r="B92" s="68"/>
      <c r="C92" s="68"/>
      <c r="D92" s="68"/>
      <c r="E92" s="68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</row>
    <row r="93" spans="1:24" ht="5.25" customHeight="1" x14ac:dyDescent="0.2">
      <c r="A93" s="68"/>
      <c r="B93" s="68"/>
      <c r="C93" s="68"/>
      <c r="D93" s="68"/>
      <c r="E93" s="68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1:24" ht="5.25" customHeight="1" x14ac:dyDescent="0.2">
      <c r="A94" s="68"/>
      <c r="B94" s="68"/>
      <c r="C94" s="68"/>
      <c r="D94" s="68"/>
      <c r="E94" s="68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</row>
    <row r="95" spans="1:24" ht="5.25" customHeight="1" x14ac:dyDescent="0.2">
      <c r="A95" s="68"/>
      <c r="B95" s="68"/>
      <c r="C95" s="68"/>
      <c r="D95" s="68"/>
      <c r="E95" s="68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1:24" ht="5.25" customHeight="1" x14ac:dyDescent="0.2">
      <c r="A96" s="68"/>
      <c r="B96" s="68"/>
      <c r="C96" s="68"/>
      <c r="D96" s="68"/>
      <c r="E96" s="6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1:24" ht="5.25" customHeight="1" x14ac:dyDescent="0.2">
      <c r="A97" s="68"/>
      <c r="B97" s="68"/>
      <c r="C97" s="68"/>
      <c r="D97" s="68"/>
      <c r="E97" s="68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1:24" ht="5.25" customHeight="1" x14ac:dyDescent="0.2">
      <c r="A98" s="68"/>
      <c r="B98" s="68"/>
      <c r="C98" s="68"/>
      <c r="D98" s="68"/>
      <c r="E98" s="68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1:24" ht="5.25" customHeight="1" x14ac:dyDescent="0.2">
      <c r="A99" s="68"/>
      <c r="B99" s="68"/>
      <c r="C99" s="68"/>
      <c r="D99" s="68"/>
      <c r="E99" s="68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1:24" ht="5.25" customHeight="1" x14ac:dyDescent="0.2">
      <c r="A100" s="68"/>
      <c r="B100" s="68"/>
      <c r="C100" s="68"/>
      <c r="D100" s="68"/>
      <c r="E100" s="68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1:24" ht="5.25" customHeight="1" x14ac:dyDescent="0.2">
      <c r="A101" s="68"/>
      <c r="B101" s="68"/>
      <c r="C101" s="68"/>
      <c r="D101" s="68"/>
      <c r="E101" s="68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1:24" ht="5.25" customHeight="1" x14ac:dyDescent="0.2">
      <c r="A102" s="68"/>
      <c r="B102" s="68"/>
      <c r="C102" s="68"/>
      <c r="D102" s="68"/>
      <c r="E102" s="68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1:24" ht="5.25" customHeight="1" x14ac:dyDescent="0.2">
      <c r="A103" s="68"/>
      <c r="B103" s="68"/>
      <c r="C103" s="68"/>
      <c r="D103" s="68"/>
      <c r="E103" s="68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1:24" ht="5.25" customHeight="1" x14ac:dyDescent="0.2">
      <c r="A104" s="68"/>
      <c r="B104" s="68"/>
      <c r="C104" s="68"/>
      <c r="D104" s="68"/>
      <c r="E104" s="68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1:24" ht="5.25" customHeight="1" x14ac:dyDescent="0.2">
      <c r="A105" s="68"/>
      <c r="B105" s="68"/>
      <c r="C105" s="68"/>
      <c r="D105" s="68"/>
      <c r="E105" s="68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</row>
    <row r="106" spans="1:24" ht="5.25" customHeight="1" x14ac:dyDescent="0.2">
      <c r="A106" s="68"/>
      <c r="B106" s="68"/>
      <c r="C106" s="68"/>
      <c r="D106" s="68"/>
      <c r="E106" s="68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</row>
    <row r="107" spans="1:24" ht="5.25" customHeight="1" x14ac:dyDescent="0.2">
      <c r="A107" s="68"/>
      <c r="B107" s="68"/>
      <c r="C107" s="68"/>
      <c r="D107" s="68"/>
      <c r="E107" s="68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</row>
    <row r="108" spans="1:24" ht="5.25" customHeight="1" x14ac:dyDescent="0.2">
      <c r="A108" s="68"/>
      <c r="B108" s="68"/>
      <c r="C108" s="68"/>
      <c r="D108" s="68"/>
      <c r="E108" s="68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</row>
    <row r="109" spans="1:24" ht="5.25" customHeight="1" x14ac:dyDescent="0.2">
      <c r="A109" s="68"/>
      <c r="B109" s="68"/>
      <c r="C109" s="68"/>
      <c r="D109" s="68"/>
      <c r="E109" s="68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</row>
    <row r="110" spans="1:24" ht="5.25" customHeight="1" x14ac:dyDescent="0.2">
      <c r="A110" s="68"/>
      <c r="B110" s="68"/>
      <c r="C110" s="68"/>
      <c r="D110" s="68"/>
      <c r="E110" s="68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</row>
    <row r="111" spans="1:24" ht="5.25" customHeight="1" x14ac:dyDescent="0.2">
      <c r="A111" s="68"/>
      <c r="B111" s="68"/>
      <c r="C111" s="68"/>
      <c r="D111" s="68"/>
      <c r="E111" s="68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</row>
    <row r="112" spans="1:24" ht="5.25" customHeight="1" x14ac:dyDescent="0.2">
      <c r="A112" s="68"/>
      <c r="B112" s="68"/>
      <c r="C112" s="68"/>
      <c r="D112" s="68"/>
      <c r="E112" s="68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</row>
    <row r="113" spans="1:24" ht="5.25" customHeight="1" x14ac:dyDescent="0.2">
      <c r="A113" s="68"/>
      <c r="B113" s="68"/>
      <c r="C113" s="68"/>
      <c r="D113" s="68"/>
      <c r="E113" s="68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</row>
    <row r="114" spans="1:24" ht="5.25" customHeight="1" x14ac:dyDescent="0.2">
      <c r="A114" s="68"/>
      <c r="B114" s="68"/>
      <c r="C114" s="68"/>
      <c r="D114" s="68"/>
      <c r="E114" s="68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</row>
    <row r="115" spans="1:24" ht="5.25" customHeight="1" x14ac:dyDescent="0.2">
      <c r="A115" s="68"/>
      <c r="B115" s="68"/>
      <c r="C115" s="68"/>
      <c r="D115" s="68"/>
      <c r="E115" s="68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</row>
    <row r="116" spans="1:24" ht="5.25" customHeight="1" x14ac:dyDescent="0.2">
      <c r="A116" s="68"/>
      <c r="B116" s="68"/>
      <c r="C116" s="68"/>
      <c r="D116" s="68"/>
      <c r="E116" s="68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</row>
    <row r="117" spans="1:24" ht="5.25" customHeight="1" x14ac:dyDescent="0.2">
      <c r="A117" s="68"/>
      <c r="B117" s="68"/>
      <c r="C117" s="68"/>
      <c r="D117" s="68"/>
      <c r="E117" s="68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</row>
    <row r="118" spans="1:24" ht="5.25" customHeight="1" x14ac:dyDescent="0.2">
      <c r="A118" s="68"/>
      <c r="B118" s="68"/>
      <c r="C118" s="68"/>
      <c r="D118" s="68"/>
      <c r="E118" s="68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</row>
    <row r="119" spans="1:24" ht="5.25" customHeight="1" x14ac:dyDescent="0.2">
      <c r="A119" s="68"/>
      <c r="B119" s="68"/>
      <c r="C119" s="68"/>
      <c r="D119" s="68"/>
      <c r="E119" s="68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</row>
    <row r="120" spans="1:24" ht="5.25" customHeight="1" x14ac:dyDescent="0.2">
      <c r="A120" s="68"/>
      <c r="B120" s="68"/>
      <c r="C120" s="68"/>
      <c r="D120" s="68"/>
      <c r="E120" s="68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</row>
    <row r="121" spans="1:24" ht="5.25" customHeight="1" x14ac:dyDescent="0.2">
      <c r="A121" s="68"/>
      <c r="B121" s="68"/>
      <c r="C121" s="68"/>
      <c r="D121" s="68"/>
      <c r="E121" s="68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</row>
    <row r="122" spans="1:24" ht="5.25" customHeight="1" x14ac:dyDescent="0.2">
      <c r="A122" s="68"/>
      <c r="B122" s="68"/>
      <c r="C122" s="68"/>
      <c r="D122" s="68"/>
      <c r="E122" s="68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</row>
    <row r="123" spans="1:24" ht="5.25" customHeight="1" x14ac:dyDescent="0.2">
      <c r="A123" s="68"/>
      <c r="B123" s="68"/>
      <c r="C123" s="68"/>
      <c r="D123" s="68"/>
      <c r="E123" s="68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</row>
    <row r="124" spans="1:24" ht="5.25" customHeight="1" x14ac:dyDescent="0.2">
      <c r="A124" s="68"/>
      <c r="B124" s="68"/>
      <c r="C124" s="68"/>
      <c r="D124" s="68"/>
      <c r="E124" s="68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</row>
    <row r="125" spans="1:24" ht="5.25" customHeight="1" x14ac:dyDescent="0.2">
      <c r="A125" s="68"/>
      <c r="B125" s="68"/>
      <c r="C125" s="68"/>
      <c r="D125" s="68"/>
      <c r="E125" s="68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</row>
    <row r="126" spans="1:24" ht="5.25" customHeight="1" x14ac:dyDescent="0.2">
      <c r="A126" s="68"/>
      <c r="B126" s="68"/>
      <c r="C126" s="68"/>
      <c r="D126" s="68"/>
      <c r="E126" s="68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</row>
    <row r="127" spans="1:24" ht="5.25" customHeight="1" x14ac:dyDescent="0.2">
      <c r="A127" s="68"/>
      <c r="B127" s="68"/>
      <c r="C127" s="68"/>
      <c r="D127" s="68"/>
      <c r="E127" s="68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</row>
    <row r="128" spans="1:24" ht="5.25" customHeight="1" x14ac:dyDescent="0.2">
      <c r="A128" s="68"/>
      <c r="B128" s="68"/>
      <c r="C128" s="68"/>
      <c r="D128" s="68"/>
      <c r="E128" s="68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</row>
    <row r="129" spans="1:24" ht="5.25" customHeight="1" x14ac:dyDescent="0.2">
      <c r="A129" s="68"/>
      <c r="B129" s="68"/>
      <c r="C129" s="68"/>
      <c r="D129" s="68"/>
      <c r="E129" s="68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</row>
    <row r="130" spans="1:24" ht="5.25" customHeight="1" x14ac:dyDescent="0.2">
      <c r="A130" s="68"/>
      <c r="B130" s="68"/>
      <c r="C130" s="68"/>
      <c r="D130" s="68"/>
      <c r="E130" s="68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</row>
    <row r="131" spans="1:24" ht="5.25" customHeight="1" x14ac:dyDescent="0.2">
      <c r="A131" s="68"/>
      <c r="B131" s="68"/>
      <c r="C131" s="68"/>
      <c r="D131" s="68"/>
      <c r="E131" s="68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</row>
    <row r="132" spans="1:24" ht="5.25" customHeight="1" x14ac:dyDescent="0.2">
      <c r="A132" s="68"/>
      <c r="B132" s="68"/>
      <c r="C132" s="68"/>
      <c r="D132" s="68"/>
      <c r="E132" s="68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</row>
    <row r="133" spans="1:24" ht="5.25" customHeight="1" x14ac:dyDescent="0.2">
      <c r="A133" s="68"/>
      <c r="B133" s="68"/>
      <c r="C133" s="68"/>
      <c r="D133" s="68"/>
      <c r="E133" s="68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</row>
    <row r="134" spans="1:24" ht="5.25" customHeight="1" x14ac:dyDescent="0.2">
      <c r="A134" s="68"/>
      <c r="B134" s="68"/>
      <c r="C134" s="68"/>
      <c r="D134" s="68"/>
      <c r="E134" s="68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</row>
    <row r="135" spans="1:24" ht="5.25" customHeight="1" x14ac:dyDescent="0.2">
      <c r="A135" s="68"/>
      <c r="B135" s="68"/>
      <c r="C135" s="68"/>
      <c r="D135" s="68"/>
      <c r="E135" s="68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</row>
    <row r="136" spans="1:24" ht="5.25" customHeight="1" x14ac:dyDescent="0.2">
      <c r="A136" s="68"/>
      <c r="B136" s="68"/>
      <c r="C136" s="68"/>
      <c r="D136" s="68"/>
      <c r="E136" s="68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</row>
    <row r="137" spans="1:24" ht="5.25" customHeight="1" x14ac:dyDescent="0.2">
      <c r="A137" s="68"/>
      <c r="B137" s="68"/>
      <c r="C137" s="68"/>
      <c r="D137" s="68"/>
      <c r="E137" s="68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</row>
    <row r="138" spans="1:24" ht="5.25" customHeight="1" x14ac:dyDescent="0.2">
      <c r="A138" s="68"/>
      <c r="B138" s="68"/>
      <c r="C138" s="68"/>
      <c r="D138" s="68"/>
      <c r="E138" s="68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</row>
    <row r="139" spans="1:24" ht="5.25" customHeight="1" x14ac:dyDescent="0.2">
      <c r="A139" s="68"/>
      <c r="B139" s="68"/>
      <c r="C139" s="68"/>
      <c r="D139" s="68"/>
      <c r="E139" s="68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</row>
    <row r="140" spans="1:24" ht="5.25" customHeight="1" x14ac:dyDescent="0.2">
      <c r="A140" s="68"/>
      <c r="B140" s="68"/>
      <c r="C140" s="68"/>
      <c r="D140" s="68"/>
      <c r="E140" s="68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</row>
    <row r="141" spans="1:24" ht="5.25" customHeight="1" x14ac:dyDescent="0.2">
      <c r="A141" s="68"/>
      <c r="B141" s="68"/>
      <c r="C141" s="68"/>
      <c r="D141" s="68"/>
      <c r="E141" s="68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</row>
    <row r="142" spans="1:24" ht="12.75" x14ac:dyDescent="0.2">
      <c r="A142" s="68"/>
      <c r="B142" s="68"/>
      <c r="C142" s="68"/>
      <c r="D142" s="68"/>
      <c r="E142" s="68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</row>
    <row r="143" spans="1:24" ht="12.75" x14ac:dyDescent="0.2">
      <c r="A143" s="68"/>
      <c r="B143" s="68"/>
      <c r="C143" s="68"/>
      <c r="D143" s="68"/>
      <c r="E143" s="68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</row>
    <row r="144" spans="1:24" ht="12.75" x14ac:dyDescent="0.2">
      <c r="A144" s="68"/>
      <c r="B144" s="68"/>
      <c r="C144" s="68"/>
      <c r="D144" s="68"/>
      <c r="E144" s="68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</row>
    <row r="145" spans="1:24" ht="12.75" x14ac:dyDescent="0.2">
      <c r="A145" s="68"/>
      <c r="B145" s="68"/>
      <c r="C145" s="68"/>
      <c r="D145" s="68"/>
      <c r="E145" s="68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</row>
    <row r="146" spans="1:24" ht="12.75" x14ac:dyDescent="0.2">
      <c r="A146" s="68"/>
      <c r="B146" s="68"/>
      <c r="C146" s="68"/>
      <c r="D146" s="68"/>
      <c r="E146" s="68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</row>
    <row r="147" spans="1:24" ht="12.75" x14ac:dyDescent="0.2">
      <c r="A147" s="68"/>
      <c r="B147" s="68"/>
      <c r="C147" s="68"/>
      <c r="D147" s="68"/>
      <c r="E147" s="68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</row>
    <row r="148" spans="1:24" ht="12.75" x14ac:dyDescent="0.2">
      <c r="A148" s="68"/>
      <c r="B148" s="68"/>
      <c r="C148" s="68"/>
      <c r="D148" s="68"/>
      <c r="E148" s="68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</row>
    <row r="149" spans="1:24" ht="12.75" x14ac:dyDescent="0.2">
      <c r="A149" s="68"/>
      <c r="B149" s="68"/>
      <c r="C149" s="68"/>
      <c r="D149" s="68"/>
      <c r="E149" s="68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</row>
    <row r="150" spans="1:24" ht="12.75" x14ac:dyDescent="0.2">
      <c r="A150" s="68"/>
      <c r="B150" s="68"/>
      <c r="C150" s="68"/>
      <c r="D150" s="68"/>
      <c r="E150" s="68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</row>
    <row r="151" spans="1:24" ht="12.75" x14ac:dyDescent="0.2">
      <c r="A151" s="68"/>
      <c r="B151" s="68"/>
      <c r="C151" s="68"/>
      <c r="D151" s="68"/>
      <c r="E151" s="68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</row>
    <row r="152" spans="1:24" ht="12.75" x14ac:dyDescent="0.2">
      <c r="A152" s="68"/>
      <c r="B152" s="68"/>
      <c r="C152" s="68"/>
      <c r="D152" s="68"/>
      <c r="E152" s="68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</row>
    <row r="153" spans="1:24" ht="12.75" x14ac:dyDescent="0.2">
      <c r="A153" s="68"/>
      <c r="B153" s="68"/>
      <c r="C153" s="68"/>
      <c r="D153" s="68"/>
      <c r="E153" s="68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</row>
    <row r="154" spans="1:24" ht="12.75" x14ac:dyDescent="0.2">
      <c r="A154" s="68"/>
      <c r="B154" s="68"/>
      <c r="C154" s="68"/>
      <c r="D154" s="68"/>
      <c r="E154" s="68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</row>
    <row r="155" spans="1:24" ht="12.75" x14ac:dyDescent="0.2">
      <c r="A155" s="68"/>
      <c r="B155" s="68"/>
      <c r="C155" s="68"/>
      <c r="D155" s="68"/>
      <c r="E155" s="68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</row>
    <row r="156" spans="1:24" ht="12.75" x14ac:dyDescent="0.2">
      <c r="A156" s="68"/>
      <c r="B156" s="68"/>
      <c r="C156" s="68"/>
      <c r="D156" s="68"/>
      <c r="E156" s="68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</row>
    <row r="157" spans="1:24" ht="12.75" x14ac:dyDescent="0.2">
      <c r="A157" s="68"/>
      <c r="B157" s="68"/>
      <c r="C157" s="68"/>
      <c r="D157" s="68"/>
      <c r="E157" s="68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</row>
    <row r="158" spans="1:24" ht="12.75" x14ac:dyDescent="0.2">
      <c r="A158" s="68"/>
      <c r="B158" s="68"/>
      <c r="C158" s="68"/>
      <c r="D158" s="68"/>
      <c r="E158" s="68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</row>
    <row r="159" spans="1:24" ht="12.75" x14ac:dyDescent="0.2">
      <c r="A159" s="68"/>
      <c r="B159" s="68"/>
      <c r="C159" s="68"/>
      <c r="D159" s="68"/>
      <c r="E159" s="68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</row>
    <row r="160" spans="1:24" ht="12.75" x14ac:dyDescent="0.2">
      <c r="A160" s="68"/>
      <c r="B160" s="68"/>
      <c r="C160" s="68"/>
      <c r="D160" s="68"/>
      <c r="E160" s="68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</row>
    <row r="161" spans="1:24" ht="12.75" x14ac:dyDescent="0.2">
      <c r="A161" s="68"/>
      <c r="B161" s="68"/>
      <c r="C161" s="68"/>
      <c r="D161" s="68"/>
      <c r="E161" s="68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</row>
    <row r="162" spans="1:24" ht="12.75" x14ac:dyDescent="0.2">
      <c r="A162" s="68"/>
      <c r="B162" s="68"/>
      <c r="C162" s="68"/>
      <c r="D162" s="68"/>
      <c r="E162" s="68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</row>
    <row r="163" spans="1:24" ht="12.75" x14ac:dyDescent="0.2">
      <c r="A163" s="68"/>
      <c r="B163" s="68"/>
      <c r="C163" s="68"/>
      <c r="D163" s="68"/>
      <c r="E163" s="68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</row>
    <row r="164" spans="1:24" ht="12.75" x14ac:dyDescent="0.2">
      <c r="A164" s="68"/>
      <c r="B164" s="68"/>
      <c r="C164" s="68"/>
      <c r="D164" s="68"/>
      <c r="E164" s="68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</row>
    <row r="165" spans="1:24" ht="12.75" x14ac:dyDescent="0.2">
      <c r="A165" s="68"/>
      <c r="B165" s="68"/>
      <c r="C165" s="68"/>
      <c r="D165" s="68"/>
      <c r="E165" s="68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</row>
    <row r="166" spans="1:24" ht="12.75" x14ac:dyDescent="0.2">
      <c r="A166" s="68"/>
      <c r="B166" s="68"/>
      <c r="C166" s="68"/>
      <c r="D166" s="68"/>
      <c r="E166" s="68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</row>
    <row r="167" spans="1:24" ht="12.75" x14ac:dyDescent="0.2">
      <c r="A167" s="68"/>
      <c r="B167" s="68"/>
      <c r="C167" s="68"/>
      <c r="D167" s="68"/>
      <c r="E167" s="68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</row>
    <row r="168" spans="1:24" ht="12.75" x14ac:dyDescent="0.2">
      <c r="A168" s="68"/>
      <c r="B168" s="68"/>
      <c r="C168" s="68"/>
      <c r="D168" s="68"/>
      <c r="E168" s="68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</row>
    <row r="169" spans="1:24" ht="12.75" x14ac:dyDescent="0.2">
      <c r="A169" s="68"/>
      <c r="B169" s="68"/>
      <c r="C169" s="68"/>
      <c r="D169" s="68"/>
      <c r="E169" s="68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</row>
    <row r="170" spans="1:24" ht="12.75" x14ac:dyDescent="0.2">
      <c r="A170" s="68"/>
      <c r="B170" s="68"/>
      <c r="C170" s="68"/>
      <c r="D170" s="68"/>
      <c r="E170" s="68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</row>
    <row r="171" spans="1:24" ht="12.75" x14ac:dyDescent="0.2">
      <c r="A171" s="68"/>
      <c r="B171" s="68"/>
      <c r="C171" s="68"/>
      <c r="D171" s="68"/>
      <c r="E171" s="68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</row>
    <row r="172" spans="1:24" ht="12.75" x14ac:dyDescent="0.2">
      <c r="A172" s="68"/>
      <c r="B172" s="68"/>
      <c r="C172" s="68"/>
      <c r="D172" s="68"/>
      <c r="E172" s="68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</row>
    <row r="173" spans="1:24" ht="12.75" x14ac:dyDescent="0.2">
      <c r="A173" s="68"/>
      <c r="B173" s="68"/>
      <c r="C173" s="68"/>
      <c r="D173" s="68"/>
      <c r="E173" s="68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</row>
    <row r="174" spans="1:24" ht="12.75" x14ac:dyDescent="0.2">
      <c r="A174" s="68"/>
      <c r="B174" s="68"/>
      <c r="C174" s="68"/>
      <c r="D174" s="68"/>
      <c r="E174" s="68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 ht="12.75" x14ac:dyDescent="0.2">
      <c r="A175" s="68"/>
      <c r="B175" s="68"/>
      <c r="C175" s="68"/>
      <c r="D175" s="68"/>
      <c r="E175" s="68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</row>
    <row r="176" spans="1:24" ht="12.75" x14ac:dyDescent="0.2">
      <c r="A176" s="68"/>
      <c r="B176" s="68"/>
      <c r="C176" s="68"/>
      <c r="D176" s="68"/>
      <c r="E176" s="68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</row>
    <row r="177" spans="1:24" ht="12.75" x14ac:dyDescent="0.2">
      <c r="A177" s="68"/>
      <c r="B177" s="68"/>
      <c r="C177" s="68"/>
      <c r="D177" s="68"/>
      <c r="E177" s="68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</row>
    <row r="178" spans="1:24" ht="12.75" x14ac:dyDescent="0.2">
      <c r="A178" s="68"/>
      <c r="B178" s="68"/>
      <c r="C178" s="68"/>
      <c r="D178" s="68"/>
      <c r="E178" s="68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</row>
    <row r="179" spans="1:24" ht="12.75" x14ac:dyDescent="0.2">
      <c r="A179" s="68"/>
      <c r="B179" s="68"/>
      <c r="C179" s="68"/>
      <c r="D179" s="68"/>
      <c r="E179" s="68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</row>
    <row r="180" spans="1:24" ht="12.75" x14ac:dyDescent="0.2">
      <c r="A180" s="68"/>
      <c r="B180" s="68"/>
      <c r="C180" s="68"/>
      <c r="D180" s="68"/>
      <c r="E180" s="68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</row>
    <row r="181" spans="1:24" ht="12.75" x14ac:dyDescent="0.2">
      <c r="A181" s="68"/>
      <c r="B181" s="68"/>
      <c r="C181" s="68"/>
      <c r="D181" s="68"/>
      <c r="E181" s="68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</row>
    <row r="182" spans="1:24" ht="12.75" x14ac:dyDescent="0.2">
      <c r="A182" s="68"/>
      <c r="B182" s="68"/>
      <c r="C182" s="68"/>
      <c r="D182" s="68"/>
      <c r="E182" s="68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</row>
    <row r="183" spans="1:24" ht="12.75" x14ac:dyDescent="0.2">
      <c r="A183" s="68"/>
      <c r="B183" s="68"/>
      <c r="C183" s="68"/>
      <c r="D183" s="68"/>
      <c r="E183" s="68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</row>
    <row r="184" spans="1:24" ht="12.75" x14ac:dyDescent="0.2">
      <c r="A184" s="68"/>
      <c r="B184" s="68"/>
      <c r="C184" s="68"/>
      <c r="D184" s="68"/>
      <c r="E184" s="68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</row>
    <row r="185" spans="1:24" ht="12.75" x14ac:dyDescent="0.2">
      <c r="A185" s="68"/>
      <c r="B185" s="68"/>
      <c r="C185" s="68"/>
      <c r="D185" s="68"/>
      <c r="E185" s="68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</row>
    <row r="186" spans="1:24" ht="12.75" x14ac:dyDescent="0.2">
      <c r="A186" s="68"/>
      <c r="B186" s="68"/>
      <c r="C186" s="68"/>
      <c r="D186" s="68"/>
      <c r="E186" s="68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</row>
    <row r="187" spans="1:24" ht="12.75" x14ac:dyDescent="0.2">
      <c r="A187" s="68"/>
      <c r="B187" s="68"/>
      <c r="C187" s="68"/>
      <c r="D187" s="68"/>
      <c r="E187" s="68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</row>
    <row r="188" spans="1:24" ht="12.75" x14ac:dyDescent="0.2">
      <c r="A188" s="68"/>
      <c r="B188" s="68"/>
      <c r="C188" s="68"/>
      <c r="D188" s="68"/>
      <c r="E188" s="68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</row>
    <row r="189" spans="1:24" ht="12.75" x14ac:dyDescent="0.2">
      <c r="A189" s="68"/>
      <c r="B189" s="68"/>
      <c r="C189" s="68"/>
      <c r="D189" s="68"/>
      <c r="E189" s="68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</row>
    <row r="190" spans="1:24" ht="12.75" x14ac:dyDescent="0.2">
      <c r="A190" s="68"/>
      <c r="B190" s="68"/>
      <c r="C190" s="68"/>
      <c r="D190" s="68"/>
      <c r="E190" s="68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</row>
    <row r="191" spans="1:24" ht="12.75" x14ac:dyDescent="0.2">
      <c r="A191" s="68"/>
      <c r="B191" s="68"/>
      <c r="C191" s="68"/>
      <c r="D191" s="68"/>
      <c r="E191" s="68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</row>
    <row r="192" spans="1:24" ht="12.75" x14ac:dyDescent="0.2">
      <c r="A192" s="68"/>
      <c r="B192" s="68"/>
      <c r="C192" s="68"/>
      <c r="D192" s="68"/>
      <c r="E192" s="68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</row>
    <row r="193" spans="1:24" ht="12.75" x14ac:dyDescent="0.2">
      <c r="A193" s="68"/>
      <c r="B193" s="68"/>
      <c r="C193" s="68"/>
      <c r="D193" s="68"/>
      <c r="E193" s="68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</row>
    <row r="194" spans="1:24" ht="12.75" x14ac:dyDescent="0.2">
      <c r="A194" s="68"/>
      <c r="B194" s="68"/>
      <c r="C194" s="68"/>
      <c r="D194" s="68"/>
      <c r="E194" s="68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</row>
    <row r="195" spans="1:24" ht="12.75" x14ac:dyDescent="0.2">
      <c r="A195" s="68"/>
      <c r="B195" s="68"/>
      <c r="C195" s="68"/>
      <c r="D195" s="68"/>
      <c r="E195" s="68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</row>
    <row r="196" spans="1:24" ht="12.75" x14ac:dyDescent="0.2">
      <c r="A196" s="68"/>
      <c r="B196" s="68"/>
      <c r="C196" s="68"/>
      <c r="D196" s="68"/>
      <c r="E196" s="68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</row>
    <row r="197" spans="1:24" ht="12.75" x14ac:dyDescent="0.2">
      <c r="A197" s="68"/>
      <c r="B197" s="68"/>
      <c r="C197" s="68"/>
      <c r="D197" s="68"/>
      <c r="E197" s="68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</row>
    <row r="198" spans="1:24" ht="12.75" x14ac:dyDescent="0.2">
      <c r="A198" s="68"/>
      <c r="B198" s="68"/>
      <c r="C198" s="68"/>
      <c r="D198" s="68"/>
      <c r="E198" s="68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</row>
    <row r="199" spans="1:24" ht="12.75" x14ac:dyDescent="0.2">
      <c r="A199" s="68"/>
      <c r="B199" s="68"/>
      <c r="C199" s="68"/>
      <c r="D199" s="68"/>
      <c r="E199" s="68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</row>
    <row r="200" spans="1:24" ht="12.75" x14ac:dyDescent="0.2">
      <c r="A200" s="68"/>
      <c r="B200" s="68"/>
      <c r="C200" s="68"/>
      <c r="D200" s="68"/>
      <c r="E200" s="68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</row>
    <row r="201" spans="1:24" ht="12.75" x14ac:dyDescent="0.2">
      <c r="A201" s="68"/>
      <c r="B201" s="68"/>
      <c r="C201" s="68"/>
      <c r="D201" s="68"/>
      <c r="E201" s="68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</row>
    <row r="202" spans="1:24" ht="12.75" x14ac:dyDescent="0.2">
      <c r="A202" s="68"/>
      <c r="B202" s="68"/>
      <c r="C202" s="68"/>
      <c r="D202" s="68"/>
      <c r="E202" s="68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</row>
    <row r="203" spans="1:24" ht="12.75" x14ac:dyDescent="0.2">
      <c r="A203" s="68"/>
      <c r="B203" s="68"/>
      <c r="C203" s="68"/>
      <c r="D203" s="68"/>
      <c r="E203" s="68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</row>
    <row r="204" spans="1:24" ht="12.75" x14ac:dyDescent="0.2">
      <c r="A204" s="68"/>
      <c r="B204" s="68"/>
      <c r="C204" s="68"/>
      <c r="D204" s="68"/>
      <c r="E204" s="68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</row>
    <row r="205" spans="1:24" ht="12.75" x14ac:dyDescent="0.2">
      <c r="A205" s="68"/>
      <c r="B205" s="68"/>
      <c r="C205" s="68"/>
      <c r="D205" s="68"/>
      <c r="E205" s="68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</row>
    <row r="206" spans="1:24" ht="12.75" x14ac:dyDescent="0.2">
      <c r="A206" s="68"/>
      <c r="B206" s="68"/>
      <c r="C206" s="68"/>
      <c r="D206" s="68"/>
      <c r="E206" s="68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</row>
    <row r="207" spans="1:24" ht="12.75" x14ac:dyDescent="0.2">
      <c r="A207" s="68"/>
      <c r="B207" s="68"/>
      <c r="C207" s="68"/>
      <c r="D207" s="68"/>
      <c r="E207" s="68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</row>
    <row r="208" spans="1:24" ht="12.75" x14ac:dyDescent="0.2">
      <c r="A208" s="68"/>
      <c r="B208" s="68"/>
      <c r="C208" s="68"/>
      <c r="D208" s="68"/>
      <c r="E208" s="68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</row>
    <row r="209" spans="1:24" ht="12.75" x14ac:dyDescent="0.2">
      <c r="A209" s="68"/>
      <c r="B209" s="68"/>
      <c r="C209" s="68"/>
      <c r="D209" s="68"/>
      <c r="E209" s="68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</row>
    <row r="210" spans="1:24" ht="12.75" x14ac:dyDescent="0.2">
      <c r="A210" s="68"/>
      <c r="B210" s="68"/>
      <c r="C210" s="68"/>
      <c r="D210" s="68"/>
      <c r="E210" s="68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</row>
    <row r="211" spans="1:24" ht="12.75" x14ac:dyDescent="0.2">
      <c r="A211" s="68"/>
      <c r="B211" s="68"/>
      <c r="C211" s="68"/>
      <c r="D211" s="68"/>
      <c r="E211" s="68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</row>
    <row r="212" spans="1:24" ht="12.75" x14ac:dyDescent="0.2">
      <c r="A212" s="68"/>
      <c r="B212" s="68"/>
      <c r="C212" s="68"/>
      <c r="D212" s="68"/>
      <c r="E212" s="68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</row>
    <row r="213" spans="1:24" ht="12.75" x14ac:dyDescent="0.2">
      <c r="A213" s="68"/>
      <c r="B213" s="68"/>
      <c r="C213" s="68"/>
      <c r="D213" s="68"/>
      <c r="E213" s="68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</row>
    <row r="214" spans="1:24" ht="12.75" x14ac:dyDescent="0.2">
      <c r="A214" s="68"/>
      <c r="B214" s="68"/>
      <c r="C214" s="68"/>
      <c r="D214" s="68"/>
      <c r="E214" s="68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</row>
    <row r="215" spans="1:24" ht="12.75" x14ac:dyDescent="0.2">
      <c r="A215" s="68"/>
      <c r="B215" s="68"/>
      <c r="C215" s="68"/>
      <c r="D215" s="68"/>
      <c r="E215" s="68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</row>
    <row r="216" spans="1:24" ht="12.75" x14ac:dyDescent="0.2">
      <c r="A216" s="68"/>
      <c r="B216" s="68"/>
      <c r="C216" s="68"/>
      <c r="D216" s="68"/>
      <c r="E216" s="68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</row>
    <row r="217" spans="1:24" ht="12.75" x14ac:dyDescent="0.2">
      <c r="A217" s="68"/>
      <c r="B217" s="68"/>
      <c r="C217" s="68"/>
      <c r="D217" s="68"/>
      <c r="E217" s="68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</row>
    <row r="218" spans="1:24" ht="12.75" x14ac:dyDescent="0.2">
      <c r="A218" s="68"/>
      <c r="B218" s="68"/>
      <c r="C218" s="68"/>
      <c r="D218" s="68"/>
      <c r="E218" s="68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</row>
    <row r="219" spans="1:24" ht="12.75" x14ac:dyDescent="0.2">
      <c r="A219" s="68"/>
      <c r="B219" s="68"/>
      <c r="C219" s="68"/>
      <c r="D219" s="68"/>
      <c r="E219" s="68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</row>
    <row r="220" spans="1:24" ht="12.75" x14ac:dyDescent="0.2">
      <c r="A220" s="68"/>
      <c r="B220" s="68"/>
      <c r="C220" s="68"/>
      <c r="D220" s="68"/>
      <c r="E220" s="68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</row>
    <row r="221" spans="1:24" ht="12.75" x14ac:dyDescent="0.2">
      <c r="A221" s="68"/>
      <c r="B221" s="68"/>
      <c r="C221" s="68"/>
      <c r="D221" s="68"/>
      <c r="E221" s="68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</row>
    <row r="222" spans="1:24" ht="12.75" x14ac:dyDescent="0.2">
      <c r="A222" s="68"/>
      <c r="B222" s="68"/>
      <c r="C222" s="68"/>
      <c r="D222" s="68"/>
      <c r="E222" s="68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</row>
    <row r="223" spans="1:24" ht="12.75" x14ac:dyDescent="0.2">
      <c r="A223" s="68"/>
      <c r="B223" s="68"/>
      <c r="C223" s="68"/>
      <c r="D223" s="68"/>
      <c r="E223" s="68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</row>
    <row r="224" spans="1:24" ht="12.75" x14ac:dyDescent="0.2">
      <c r="A224" s="68"/>
      <c r="B224" s="68"/>
      <c r="C224" s="68"/>
      <c r="D224" s="68"/>
      <c r="E224" s="68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</row>
    <row r="225" spans="1:24" ht="12.75" x14ac:dyDescent="0.2">
      <c r="A225" s="68"/>
      <c r="B225" s="68"/>
      <c r="C225" s="68"/>
      <c r="D225" s="68"/>
      <c r="E225" s="68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</row>
    <row r="226" spans="1:24" ht="12.75" x14ac:dyDescent="0.2">
      <c r="A226" s="68"/>
      <c r="B226" s="68"/>
      <c r="C226" s="68"/>
      <c r="D226" s="68"/>
      <c r="E226" s="68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</row>
    <row r="227" spans="1:24" ht="12.75" x14ac:dyDescent="0.2">
      <c r="A227" s="68"/>
      <c r="B227" s="68"/>
      <c r="C227" s="68"/>
      <c r="D227" s="68"/>
      <c r="E227" s="68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</row>
    <row r="228" spans="1:24" ht="12.75" x14ac:dyDescent="0.2">
      <c r="A228" s="68"/>
      <c r="B228" s="68"/>
      <c r="C228" s="68"/>
      <c r="D228" s="68"/>
      <c r="E228" s="68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</row>
    <row r="229" spans="1:24" ht="12.75" x14ac:dyDescent="0.2">
      <c r="A229" s="68"/>
      <c r="B229" s="68"/>
      <c r="C229" s="68"/>
      <c r="D229" s="68"/>
      <c r="E229" s="68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</row>
    <row r="230" spans="1:24" ht="12.75" x14ac:dyDescent="0.2">
      <c r="A230" s="68"/>
      <c r="B230" s="68"/>
      <c r="C230" s="68"/>
      <c r="D230" s="68"/>
      <c r="E230" s="68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</row>
    <row r="231" spans="1:24" ht="12.75" x14ac:dyDescent="0.2">
      <c r="A231" s="68"/>
      <c r="B231" s="68"/>
      <c r="C231" s="68"/>
      <c r="D231" s="68"/>
      <c r="E231" s="68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</row>
    <row r="232" spans="1:24" ht="12.75" x14ac:dyDescent="0.2">
      <c r="A232" s="68"/>
      <c r="B232" s="68"/>
      <c r="C232" s="68"/>
      <c r="D232" s="68"/>
      <c r="E232" s="68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</row>
    <row r="233" spans="1:24" ht="12.75" x14ac:dyDescent="0.2">
      <c r="A233" s="68"/>
      <c r="B233" s="68"/>
      <c r="C233" s="68"/>
      <c r="D233" s="68"/>
      <c r="E233" s="68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</row>
    <row r="234" spans="1:24" ht="12.75" x14ac:dyDescent="0.2">
      <c r="A234" s="68"/>
      <c r="B234" s="68"/>
      <c r="C234" s="68"/>
      <c r="D234" s="68"/>
      <c r="E234" s="68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</row>
    <row r="235" spans="1:24" ht="12.75" x14ac:dyDescent="0.2">
      <c r="A235" s="68"/>
      <c r="B235" s="68"/>
      <c r="C235" s="68"/>
      <c r="D235" s="68"/>
      <c r="E235" s="68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</row>
    <row r="236" spans="1:24" ht="12.75" x14ac:dyDescent="0.2">
      <c r="A236" s="68"/>
      <c r="B236" s="68"/>
      <c r="C236" s="68"/>
      <c r="D236" s="68"/>
      <c r="E236" s="68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</row>
    <row r="237" spans="1:24" ht="12.75" x14ac:dyDescent="0.2">
      <c r="A237" s="68"/>
      <c r="B237" s="68"/>
      <c r="C237" s="68"/>
      <c r="D237" s="68"/>
      <c r="E237" s="68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</row>
    <row r="238" spans="1:24" ht="12.75" x14ac:dyDescent="0.2">
      <c r="A238" s="68"/>
      <c r="B238" s="68"/>
      <c r="C238" s="68"/>
      <c r="D238" s="68"/>
      <c r="E238" s="68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</row>
    <row r="239" spans="1:24" ht="12.75" x14ac:dyDescent="0.2">
      <c r="A239" s="68"/>
      <c r="B239" s="68"/>
      <c r="C239" s="68"/>
      <c r="D239" s="68"/>
      <c r="E239" s="68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</row>
    <row r="240" spans="1:24" ht="12.75" x14ac:dyDescent="0.2">
      <c r="A240" s="68"/>
      <c r="B240" s="68"/>
      <c r="C240" s="68"/>
      <c r="D240" s="68"/>
      <c r="E240" s="68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</row>
    <row r="241" spans="1:24" ht="12.75" x14ac:dyDescent="0.2">
      <c r="A241" s="68"/>
      <c r="B241" s="68"/>
      <c r="C241" s="68"/>
      <c r="D241" s="68"/>
      <c r="E241" s="68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</row>
    <row r="242" spans="1:24" ht="12.75" x14ac:dyDescent="0.2">
      <c r="A242" s="68"/>
      <c r="B242" s="68"/>
      <c r="C242" s="68"/>
      <c r="D242" s="68"/>
      <c r="E242" s="68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</row>
    <row r="243" spans="1:24" ht="12.75" x14ac:dyDescent="0.2">
      <c r="A243" s="68"/>
      <c r="B243" s="68"/>
      <c r="C243" s="68"/>
      <c r="D243" s="68"/>
      <c r="E243" s="68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</row>
    <row r="244" spans="1:24" ht="12.75" x14ac:dyDescent="0.2">
      <c r="A244" s="68"/>
      <c r="B244" s="68"/>
      <c r="C244" s="68"/>
      <c r="D244" s="68"/>
      <c r="E244" s="68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</row>
    <row r="245" spans="1:24" ht="12.75" x14ac:dyDescent="0.2">
      <c r="A245" s="68"/>
      <c r="B245" s="68"/>
      <c r="C245" s="68"/>
      <c r="D245" s="68"/>
      <c r="E245" s="68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</row>
    <row r="246" spans="1:24" ht="12.75" x14ac:dyDescent="0.2">
      <c r="A246" s="68"/>
      <c r="B246" s="68"/>
      <c r="C246" s="68"/>
      <c r="D246" s="68"/>
      <c r="E246" s="68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</row>
    <row r="247" spans="1:24" ht="12.75" x14ac:dyDescent="0.2">
      <c r="A247" s="68"/>
      <c r="B247" s="68"/>
      <c r="C247" s="68"/>
      <c r="D247" s="68"/>
      <c r="E247" s="68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</row>
    <row r="248" spans="1:24" ht="12.75" x14ac:dyDescent="0.2">
      <c r="A248" s="68"/>
      <c r="B248" s="68"/>
      <c r="C248" s="68"/>
      <c r="D248" s="68"/>
      <c r="E248" s="68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</row>
    <row r="249" spans="1:24" ht="12.75" x14ac:dyDescent="0.2">
      <c r="A249" s="68"/>
      <c r="B249" s="68"/>
      <c r="C249" s="68"/>
      <c r="D249" s="68"/>
      <c r="E249" s="68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</row>
    <row r="250" spans="1:24" ht="12.75" x14ac:dyDescent="0.2">
      <c r="A250" s="68"/>
      <c r="B250" s="68"/>
      <c r="C250" s="68"/>
      <c r="D250" s="68"/>
      <c r="E250" s="68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</row>
    <row r="251" spans="1:24" ht="12.75" x14ac:dyDescent="0.2">
      <c r="A251" s="68"/>
      <c r="B251" s="68"/>
      <c r="C251" s="68"/>
      <c r="D251" s="68"/>
      <c r="E251" s="68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</row>
    <row r="252" spans="1:24" ht="12.75" x14ac:dyDescent="0.2">
      <c r="A252" s="68"/>
      <c r="B252" s="68"/>
      <c r="C252" s="68"/>
      <c r="D252" s="68"/>
      <c r="E252" s="68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</row>
    <row r="253" spans="1:24" ht="12.75" x14ac:dyDescent="0.2">
      <c r="A253" s="68"/>
      <c r="B253" s="68"/>
      <c r="C253" s="68"/>
      <c r="D253" s="68"/>
      <c r="E253" s="68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</row>
    <row r="254" spans="1:24" ht="12.75" x14ac:dyDescent="0.2">
      <c r="A254" s="68"/>
      <c r="B254" s="68"/>
      <c r="C254" s="68"/>
      <c r="D254" s="68"/>
      <c r="E254" s="68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</row>
    <row r="255" spans="1:24" ht="12.75" x14ac:dyDescent="0.2">
      <c r="A255" s="68"/>
      <c r="B255" s="68"/>
      <c r="C255" s="68"/>
      <c r="D255" s="68"/>
      <c r="E255" s="68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</row>
    <row r="256" spans="1:24" ht="12.75" x14ac:dyDescent="0.2">
      <c r="A256" s="68"/>
      <c r="B256" s="68"/>
      <c r="C256" s="68"/>
      <c r="D256" s="68"/>
      <c r="E256" s="68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</row>
    <row r="257" spans="1:24" ht="12.75" x14ac:dyDescent="0.2">
      <c r="A257" s="68"/>
      <c r="B257" s="68"/>
      <c r="C257" s="68"/>
      <c r="D257" s="68"/>
      <c r="E257" s="68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</row>
    <row r="258" spans="1:24" ht="12.75" x14ac:dyDescent="0.2">
      <c r="A258" s="68"/>
      <c r="B258" s="68"/>
      <c r="C258" s="68"/>
      <c r="D258" s="68"/>
      <c r="E258" s="68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</row>
    <row r="259" spans="1:24" ht="12.75" x14ac:dyDescent="0.2">
      <c r="A259" s="68"/>
      <c r="B259" s="68"/>
      <c r="C259" s="68"/>
      <c r="D259" s="68"/>
      <c r="E259" s="68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</row>
    <row r="260" spans="1:24" ht="12.75" x14ac:dyDescent="0.2">
      <c r="A260" s="68"/>
      <c r="B260" s="68"/>
      <c r="C260" s="68"/>
      <c r="D260" s="68"/>
      <c r="E260" s="68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</row>
    <row r="261" spans="1:24" ht="12.75" x14ac:dyDescent="0.2">
      <c r="A261" s="68"/>
      <c r="B261" s="68"/>
      <c r="C261" s="68"/>
      <c r="D261" s="68"/>
      <c r="E261" s="68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</row>
    <row r="262" spans="1:24" ht="12.75" x14ac:dyDescent="0.2">
      <c r="A262" s="68"/>
      <c r="B262" s="68"/>
      <c r="C262" s="68"/>
      <c r="D262" s="68"/>
      <c r="E262" s="68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</row>
    <row r="263" spans="1:24" ht="12.75" x14ac:dyDescent="0.2">
      <c r="A263" s="68"/>
      <c r="B263" s="68"/>
      <c r="C263" s="68"/>
      <c r="D263" s="68"/>
      <c r="E263" s="68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</row>
    <row r="264" spans="1:24" ht="12.75" x14ac:dyDescent="0.2">
      <c r="A264" s="68"/>
      <c r="B264" s="68"/>
      <c r="C264" s="68"/>
      <c r="D264" s="68"/>
      <c r="E264" s="68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</row>
    <row r="265" spans="1:24" ht="12.75" x14ac:dyDescent="0.2">
      <c r="A265" s="68"/>
      <c r="B265" s="68"/>
      <c r="C265" s="68"/>
      <c r="D265" s="68"/>
      <c r="E265" s="68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</row>
    <row r="266" spans="1:24" ht="12.75" x14ac:dyDescent="0.2">
      <c r="A266" s="68"/>
      <c r="B266" s="68"/>
      <c r="C266" s="68"/>
      <c r="D266" s="68"/>
      <c r="E266" s="68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</row>
    <row r="267" spans="1:24" ht="12.75" x14ac:dyDescent="0.2">
      <c r="A267" s="68"/>
      <c r="B267" s="68"/>
      <c r="C267" s="68"/>
      <c r="D267" s="68"/>
      <c r="E267" s="68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</row>
    <row r="268" spans="1:24" ht="12.75" x14ac:dyDescent="0.2">
      <c r="A268" s="68"/>
      <c r="B268" s="68"/>
      <c r="C268" s="68"/>
      <c r="D268" s="68"/>
      <c r="E268" s="68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</row>
    <row r="269" spans="1:24" ht="12.75" x14ac:dyDescent="0.2">
      <c r="A269" s="68"/>
      <c r="B269" s="68"/>
      <c r="C269" s="68"/>
      <c r="D269" s="68"/>
      <c r="E269" s="68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</row>
    <row r="270" spans="1:24" ht="12.75" x14ac:dyDescent="0.2">
      <c r="A270" s="68"/>
      <c r="B270" s="68"/>
      <c r="C270" s="68"/>
      <c r="D270" s="68"/>
      <c r="E270" s="68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</row>
    <row r="271" spans="1:24" ht="12.75" x14ac:dyDescent="0.2">
      <c r="A271" s="68"/>
      <c r="B271" s="68"/>
      <c r="C271" s="68"/>
      <c r="D271" s="68"/>
      <c r="E271" s="68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</row>
    <row r="272" spans="1:24" ht="12.75" x14ac:dyDescent="0.2">
      <c r="A272" s="68"/>
      <c r="B272" s="68"/>
      <c r="C272" s="68"/>
      <c r="D272" s="68"/>
      <c r="E272" s="68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</row>
    <row r="273" spans="1:24" ht="12.75" x14ac:dyDescent="0.2">
      <c r="A273" s="68"/>
      <c r="B273" s="68"/>
      <c r="C273" s="68"/>
      <c r="D273" s="68"/>
      <c r="E273" s="68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</row>
    <row r="274" spans="1:24" ht="12.75" x14ac:dyDescent="0.2">
      <c r="A274" s="68"/>
      <c r="B274" s="68"/>
      <c r="C274" s="68"/>
      <c r="D274" s="68"/>
      <c r="E274" s="68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</row>
    <row r="275" spans="1:24" ht="12.75" x14ac:dyDescent="0.2">
      <c r="A275" s="68"/>
      <c r="B275" s="68"/>
      <c r="C275" s="68"/>
      <c r="D275" s="68"/>
      <c r="E275" s="68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</row>
    <row r="276" spans="1:24" ht="12.75" x14ac:dyDescent="0.2">
      <c r="A276" s="68"/>
      <c r="B276" s="68"/>
      <c r="C276" s="68"/>
      <c r="D276" s="68"/>
      <c r="E276" s="68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</row>
    <row r="277" spans="1:24" ht="12.75" x14ac:dyDescent="0.2">
      <c r="A277" s="68"/>
      <c r="B277" s="68"/>
      <c r="C277" s="68"/>
      <c r="D277" s="68"/>
      <c r="E277" s="68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</row>
    <row r="278" spans="1:24" ht="12.75" x14ac:dyDescent="0.2">
      <c r="A278" s="68"/>
      <c r="B278" s="68"/>
      <c r="C278" s="68"/>
      <c r="D278" s="68"/>
      <c r="E278" s="68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</row>
    <row r="279" spans="1:24" ht="12.75" x14ac:dyDescent="0.2">
      <c r="A279" s="68"/>
      <c r="B279" s="68"/>
      <c r="C279" s="68"/>
      <c r="D279" s="68"/>
      <c r="E279" s="68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</row>
    <row r="280" spans="1:24" ht="12.75" x14ac:dyDescent="0.2">
      <c r="A280" s="68"/>
      <c r="B280" s="68"/>
      <c r="C280" s="68"/>
      <c r="D280" s="68"/>
      <c r="E280" s="68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</row>
    <row r="281" spans="1:24" ht="12.75" x14ac:dyDescent="0.2">
      <c r="A281" s="68"/>
      <c r="B281" s="68"/>
      <c r="C281" s="68"/>
      <c r="D281" s="68"/>
      <c r="E281" s="68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</row>
    <row r="282" spans="1:24" ht="12.75" x14ac:dyDescent="0.2">
      <c r="A282" s="68"/>
      <c r="B282" s="68"/>
      <c r="C282" s="68"/>
      <c r="D282" s="68"/>
      <c r="E282" s="68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</row>
    <row r="283" spans="1:24" ht="12.75" x14ac:dyDescent="0.2">
      <c r="A283" s="68"/>
      <c r="B283" s="68"/>
      <c r="C283" s="68"/>
      <c r="D283" s="68"/>
      <c r="E283" s="68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</row>
    <row r="284" spans="1:24" ht="12.75" x14ac:dyDescent="0.2">
      <c r="A284" s="68"/>
      <c r="B284" s="68"/>
      <c r="C284" s="68"/>
      <c r="D284" s="68"/>
      <c r="E284" s="68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</row>
    <row r="285" spans="1:24" ht="12.75" x14ac:dyDescent="0.2">
      <c r="A285" s="68"/>
      <c r="B285" s="68"/>
      <c r="C285" s="68"/>
      <c r="D285" s="68"/>
      <c r="E285" s="68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</row>
    <row r="286" spans="1:24" ht="12.75" x14ac:dyDescent="0.2">
      <c r="A286" s="68"/>
      <c r="B286" s="68"/>
      <c r="C286" s="68"/>
      <c r="D286" s="68"/>
      <c r="E286" s="68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</row>
    <row r="287" spans="1:24" ht="12.75" x14ac:dyDescent="0.2">
      <c r="A287" s="68"/>
      <c r="B287" s="68"/>
      <c r="C287" s="68"/>
      <c r="D287" s="68"/>
      <c r="E287" s="68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</row>
    <row r="288" spans="1:24" ht="12.75" x14ac:dyDescent="0.2">
      <c r="A288" s="68"/>
      <c r="B288" s="68"/>
      <c r="C288" s="68"/>
      <c r="D288" s="68"/>
      <c r="E288" s="68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</row>
    <row r="289" spans="1:24" ht="12.75" x14ac:dyDescent="0.2">
      <c r="A289" s="68"/>
      <c r="B289" s="68"/>
      <c r="C289" s="68"/>
      <c r="D289" s="68"/>
      <c r="E289" s="68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</row>
    <row r="290" spans="1:24" ht="12.75" x14ac:dyDescent="0.2">
      <c r="A290" s="68"/>
      <c r="B290" s="68"/>
      <c r="C290" s="68"/>
      <c r="D290" s="68"/>
      <c r="E290" s="68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</row>
    <row r="291" spans="1:24" ht="12.75" x14ac:dyDescent="0.2">
      <c r="A291" s="68"/>
      <c r="B291" s="68"/>
      <c r="C291" s="68"/>
      <c r="D291" s="68"/>
      <c r="E291" s="68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</row>
    <row r="292" spans="1:24" ht="12.75" x14ac:dyDescent="0.2">
      <c r="A292" s="68"/>
      <c r="B292" s="68"/>
      <c r="C292" s="68"/>
      <c r="D292" s="68"/>
      <c r="E292" s="68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</row>
    <row r="293" spans="1:24" ht="12.75" x14ac:dyDescent="0.2">
      <c r="A293" s="68"/>
      <c r="B293" s="68"/>
      <c r="C293" s="68"/>
      <c r="D293" s="68"/>
      <c r="E293" s="68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</row>
    <row r="294" spans="1:24" ht="12.75" x14ac:dyDescent="0.2">
      <c r="A294" s="68"/>
      <c r="B294" s="68"/>
      <c r="C294" s="68"/>
      <c r="D294" s="68"/>
      <c r="E294" s="68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</row>
    <row r="295" spans="1:24" ht="12.75" x14ac:dyDescent="0.2">
      <c r="A295" s="68"/>
      <c r="B295" s="68"/>
      <c r="C295" s="68"/>
      <c r="D295" s="68"/>
      <c r="E295" s="68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</row>
    <row r="296" spans="1:24" ht="12.75" x14ac:dyDescent="0.2">
      <c r="A296" s="68"/>
      <c r="B296" s="68"/>
      <c r="C296" s="68"/>
      <c r="D296" s="68"/>
      <c r="E296" s="68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</row>
    <row r="297" spans="1:24" ht="12.75" x14ac:dyDescent="0.2">
      <c r="A297" s="68"/>
      <c r="B297" s="68"/>
      <c r="C297" s="68"/>
      <c r="D297" s="68"/>
      <c r="E297" s="68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</row>
    <row r="298" spans="1:24" ht="12.75" x14ac:dyDescent="0.2">
      <c r="A298" s="68"/>
      <c r="B298" s="68"/>
      <c r="C298" s="68"/>
      <c r="D298" s="68"/>
      <c r="E298" s="68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</row>
    <row r="299" spans="1:24" ht="12.75" x14ac:dyDescent="0.2">
      <c r="A299" s="68"/>
      <c r="B299" s="68"/>
      <c r="C299" s="68"/>
      <c r="D299" s="68"/>
      <c r="E299" s="68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</row>
    <row r="300" spans="1:24" ht="12.75" x14ac:dyDescent="0.2">
      <c r="A300" s="68"/>
      <c r="B300" s="68"/>
      <c r="C300" s="68"/>
      <c r="D300" s="68"/>
      <c r="E300" s="68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</row>
    <row r="301" spans="1:24" ht="12.75" x14ac:dyDescent="0.2">
      <c r="A301" s="68"/>
      <c r="B301" s="68"/>
      <c r="C301" s="68"/>
      <c r="D301" s="68"/>
      <c r="E301" s="68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</row>
    <row r="302" spans="1:24" ht="12.75" x14ac:dyDescent="0.2">
      <c r="A302" s="68"/>
      <c r="B302" s="68"/>
      <c r="C302" s="68"/>
      <c r="D302" s="68"/>
      <c r="E302" s="68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</row>
    <row r="303" spans="1:24" ht="12.75" x14ac:dyDescent="0.2">
      <c r="A303" s="68"/>
      <c r="B303" s="68"/>
      <c r="C303" s="68"/>
      <c r="D303" s="68"/>
      <c r="E303" s="68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</row>
    <row r="304" spans="1:24" ht="12.75" x14ac:dyDescent="0.2">
      <c r="A304" s="68"/>
      <c r="B304" s="68"/>
      <c r="C304" s="68"/>
      <c r="D304" s="68"/>
      <c r="E304" s="68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</row>
    <row r="305" spans="1:24" ht="12.75" x14ac:dyDescent="0.2">
      <c r="A305" s="68"/>
      <c r="B305" s="68"/>
      <c r="C305" s="68"/>
      <c r="D305" s="68"/>
      <c r="E305" s="68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</row>
    <row r="306" spans="1:24" ht="12.75" x14ac:dyDescent="0.2">
      <c r="A306" s="68"/>
      <c r="B306" s="68"/>
      <c r="C306" s="68"/>
      <c r="D306" s="68"/>
      <c r="E306" s="68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</row>
    <row r="307" spans="1:24" ht="12.75" x14ac:dyDescent="0.2">
      <c r="A307" s="68"/>
      <c r="B307" s="68"/>
      <c r="C307" s="68"/>
      <c r="D307" s="68"/>
      <c r="E307" s="68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</row>
    <row r="308" spans="1:24" ht="12.75" x14ac:dyDescent="0.2">
      <c r="A308" s="68"/>
      <c r="B308" s="68"/>
      <c r="C308" s="68"/>
      <c r="D308" s="68"/>
      <c r="E308" s="68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</row>
    <row r="309" spans="1:24" ht="12.75" x14ac:dyDescent="0.2">
      <c r="A309" s="68"/>
      <c r="B309" s="68"/>
      <c r="C309" s="68"/>
      <c r="D309" s="68"/>
      <c r="E309" s="68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</row>
    <row r="310" spans="1:24" ht="12.75" x14ac:dyDescent="0.2">
      <c r="A310" s="68"/>
      <c r="B310" s="68"/>
      <c r="C310" s="68"/>
      <c r="D310" s="68"/>
      <c r="E310" s="68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</row>
    <row r="311" spans="1:24" ht="12.75" x14ac:dyDescent="0.2">
      <c r="A311" s="68"/>
      <c r="B311" s="68"/>
      <c r="C311" s="68"/>
      <c r="D311" s="68"/>
      <c r="E311" s="68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</row>
    <row r="312" spans="1:24" ht="12.75" x14ac:dyDescent="0.2">
      <c r="A312" s="68"/>
      <c r="B312" s="68"/>
      <c r="C312" s="68"/>
      <c r="D312" s="68"/>
      <c r="E312" s="68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</row>
    <row r="313" spans="1:24" ht="12.75" x14ac:dyDescent="0.2">
      <c r="A313" s="68"/>
      <c r="B313" s="68"/>
      <c r="C313" s="68"/>
      <c r="D313" s="68"/>
      <c r="E313" s="68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</row>
    <row r="314" spans="1:24" ht="12.75" x14ac:dyDescent="0.2">
      <c r="A314" s="68"/>
      <c r="B314" s="68"/>
      <c r="C314" s="68"/>
      <c r="D314" s="68"/>
      <c r="E314" s="68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</row>
    <row r="315" spans="1:24" ht="12.75" x14ac:dyDescent="0.2">
      <c r="A315" s="68"/>
      <c r="B315" s="68"/>
      <c r="C315" s="68"/>
      <c r="D315" s="68"/>
      <c r="E315" s="68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</row>
    <row r="316" spans="1:24" ht="12.75" x14ac:dyDescent="0.2">
      <c r="A316" s="68"/>
      <c r="B316" s="68"/>
      <c r="C316" s="68"/>
      <c r="D316" s="68"/>
      <c r="E316" s="68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</row>
    <row r="317" spans="1:24" ht="12.75" x14ac:dyDescent="0.2">
      <c r="A317" s="68"/>
      <c r="B317" s="68"/>
      <c r="C317" s="68"/>
      <c r="D317" s="68"/>
      <c r="E317" s="68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</row>
    <row r="318" spans="1:24" ht="12.75" x14ac:dyDescent="0.2">
      <c r="A318" s="68"/>
      <c r="B318" s="68"/>
      <c r="C318" s="68"/>
      <c r="D318" s="68"/>
      <c r="E318" s="68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</row>
    <row r="319" spans="1:24" ht="12.75" x14ac:dyDescent="0.2">
      <c r="A319" s="68"/>
      <c r="B319" s="68"/>
      <c r="C319" s="68"/>
      <c r="D319" s="68"/>
      <c r="E319" s="68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</row>
    <row r="320" spans="1:24" ht="12.75" x14ac:dyDescent="0.2">
      <c r="A320" s="68"/>
      <c r="B320" s="68"/>
      <c r="C320" s="68"/>
      <c r="D320" s="68"/>
      <c r="E320" s="68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</row>
    <row r="321" spans="1:24" ht="12.75" x14ac:dyDescent="0.2">
      <c r="A321" s="68"/>
      <c r="B321" s="68"/>
      <c r="C321" s="68"/>
      <c r="D321" s="68"/>
      <c r="E321" s="68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</row>
    <row r="322" spans="1:24" ht="12.75" x14ac:dyDescent="0.2">
      <c r="A322" s="68"/>
      <c r="B322" s="68"/>
      <c r="C322" s="68"/>
      <c r="D322" s="68"/>
      <c r="E322" s="68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</row>
    <row r="323" spans="1:24" ht="12.75" x14ac:dyDescent="0.2">
      <c r="A323" s="68"/>
      <c r="B323" s="68"/>
      <c r="C323" s="68"/>
      <c r="D323" s="68"/>
      <c r="E323" s="68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</row>
    <row r="324" spans="1:24" ht="12.75" x14ac:dyDescent="0.2">
      <c r="A324" s="68"/>
      <c r="B324" s="68"/>
      <c r="C324" s="68"/>
      <c r="D324" s="68"/>
      <c r="E324" s="68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</row>
    <row r="325" spans="1:24" ht="12.75" x14ac:dyDescent="0.2">
      <c r="A325" s="68"/>
      <c r="B325" s="68"/>
      <c r="C325" s="68"/>
      <c r="D325" s="68"/>
      <c r="E325" s="68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</row>
    <row r="326" spans="1:24" ht="12.75" x14ac:dyDescent="0.2">
      <c r="A326" s="68"/>
      <c r="B326" s="68"/>
      <c r="C326" s="68"/>
      <c r="D326" s="68"/>
      <c r="E326" s="68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</row>
    <row r="327" spans="1:24" ht="12.75" x14ac:dyDescent="0.2">
      <c r="A327" s="68"/>
      <c r="B327" s="68"/>
      <c r="C327" s="68"/>
      <c r="D327" s="68"/>
      <c r="E327" s="68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</row>
    <row r="328" spans="1:24" ht="12.75" x14ac:dyDescent="0.2">
      <c r="A328" s="68"/>
      <c r="B328" s="68"/>
      <c r="C328" s="68"/>
      <c r="D328" s="68"/>
      <c r="E328" s="68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</row>
    <row r="329" spans="1:24" ht="12.75" x14ac:dyDescent="0.2">
      <c r="A329" s="68"/>
      <c r="B329" s="68"/>
      <c r="C329" s="68"/>
      <c r="D329" s="68"/>
      <c r="E329" s="68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</row>
    <row r="330" spans="1:24" ht="12.75" x14ac:dyDescent="0.2">
      <c r="A330" s="68"/>
      <c r="B330" s="68"/>
      <c r="C330" s="68"/>
      <c r="D330" s="68"/>
      <c r="E330" s="68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</row>
    <row r="331" spans="1:24" ht="12.75" x14ac:dyDescent="0.2">
      <c r="A331" s="68"/>
      <c r="B331" s="68"/>
      <c r="C331" s="68"/>
      <c r="D331" s="68"/>
      <c r="E331" s="68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</row>
    <row r="332" spans="1:24" ht="12.75" x14ac:dyDescent="0.2">
      <c r="A332" s="68"/>
      <c r="B332" s="68"/>
      <c r="C332" s="68"/>
      <c r="D332" s="68"/>
      <c r="E332" s="68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</row>
    <row r="333" spans="1:24" ht="12.75" x14ac:dyDescent="0.2">
      <c r="A333" s="68"/>
      <c r="B333" s="68"/>
      <c r="C333" s="68"/>
      <c r="D333" s="68"/>
      <c r="E333" s="68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</row>
    <row r="334" spans="1:24" ht="12.75" x14ac:dyDescent="0.2">
      <c r="A334" s="68"/>
      <c r="B334" s="68"/>
      <c r="C334" s="68"/>
      <c r="D334" s="68"/>
      <c r="E334" s="68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</row>
    <row r="335" spans="1:24" ht="12.75" x14ac:dyDescent="0.2">
      <c r="A335" s="68"/>
      <c r="B335" s="68"/>
      <c r="C335" s="68"/>
      <c r="D335" s="68"/>
      <c r="E335" s="68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</row>
    <row r="336" spans="1:24" ht="12.75" x14ac:dyDescent="0.2">
      <c r="A336" s="68"/>
      <c r="B336" s="68"/>
      <c r="C336" s="68"/>
      <c r="D336" s="68"/>
      <c r="E336" s="68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</row>
    <row r="337" spans="1:24" ht="12.75" x14ac:dyDescent="0.2">
      <c r="A337" s="68"/>
      <c r="B337" s="68"/>
      <c r="C337" s="68"/>
      <c r="D337" s="68"/>
      <c r="E337" s="68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</row>
    <row r="338" spans="1:24" ht="12.75" x14ac:dyDescent="0.2">
      <c r="A338" s="68"/>
      <c r="B338" s="68"/>
      <c r="C338" s="68"/>
      <c r="D338" s="68"/>
      <c r="E338" s="68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</row>
    <row r="339" spans="1:24" ht="12.75" x14ac:dyDescent="0.2">
      <c r="A339" s="68"/>
      <c r="B339" s="68"/>
      <c r="C339" s="68"/>
      <c r="D339" s="68"/>
      <c r="E339" s="68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</row>
    <row r="340" spans="1:24" ht="12.75" x14ac:dyDescent="0.2">
      <c r="A340" s="68"/>
      <c r="B340" s="68"/>
      <c r="C340" s="68"/>
      <c r="D340" s="68"/>
      <c r="E340" s="68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</row>
    <row r="341" spans="1:24" ht="12.75" x14ac:dyDescent="0.2">
      <c r="A341" s="68"/>
      <c r="B341" s="68"/>
      <c r="C341" s="68"/>
      <c r="D341" s="68"/>
      <c r="E341" s="68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</row>
    <row r="342" spans="1:24" ht="12.75" x14ac:dyDescent="0.2">
      <c r="A342" s="68"/>
      <c r="B342" s="68"/>
      <c r="C342" s="68"/>
      <c r="D342" s="68"/>
      <c r="E342" s="68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</row>
    <row r="343" spans="1:24" ht="12.75" x14ac:dyDescent="0.2">
      <c r="A343" s="68"/>
      <c r="B343" s="68"/>
      <c r="C343" s="68"/>
      <c r="D343" s="68"/>
      <c r="E343" s="68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</row>
    <row r="344" spans="1:24" ht="12.75" x14ac:dyDescent="0.2">
      <c r="A344" s="68"/>
      <c r="B344" s="68"/>
      <c r="C344" s="68"/>
      <c r="D344" s="68"/>
      <c r="E344" s="68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</row>
    <row r="345" spans="1:24" ht="12.75" x14ac:dyDescent="0.2">
      <c r="A345" s="68"/>
      <c r="B345" s="68"/>
      <c r="C345" s="68"/>
      <c r="D345" s="68"/>
      <c r="E345" s="68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</row>
    <row r="346" spans="1:24" ht="12.75" x14ac:dyDescent="0.2">
      <c r="A346" s="68"/>
      <c r="B346" s="68"/>
      <c r="C346" s="68"/>
      <c r="D346" s="68"/>
      <c r="E346" s="68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</row>
    <row r="347" spans="1:24" ht="12.75" x14ac:dyDescent="0.2">
      <c r="A347" s="68"/>
      <c r="B347" s="68"/>
      <c r="C347" s="68"/>
      <c r="D347" s="68"/>
      <c r="E347" s="68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</row>
    <row r="348" spans="1:24" ht="12.75" x14ac:dyDescent="0.2">
      <c r="A348" s="68"/>
      <c r="B348" s="68"/>
      <c r="C348" s="68"/>
      <c r="D348" s="68"/>
      <c r="E348" s="68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</row>
    <row r="349" spans="1:24" ht="12.75" x14ac:dyDescent="0.2">
      <c r="A349" s="68"/>
      <c r="B349" s="68"/>
      <c r="C349" s="68"/>
      <c r="D349" s="68"/>
      <c r="E349" s="68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</row>
    <row r="350" spans="1:24" ht="12.75" x14ac:dyDescent="0.2">
      <c r="A350" s="68"/>
      <c r="B350" s="68"/>
      <c r="C350" s="68"/>
      <c r="D350" s="68"/>
      <c r="E350" s="68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</row>
    <row r="351" spans="1:24" ht="12.75" x14ac:dyDescent="0.2">
      <c r="A351" s="68"/>
      <c r="B351" s="68"/>
      <c r="C351" s="68"/>
      <c r="D351" s="68"/>
      <c r="E351" s="68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</row>
    <row r="352" spans="1:24" ht="12.75" x14ac:dyDescent="0.2">
      <c r="A352" s="68"/>
      <c r="B352" s="68"/>
      <c r="C352" s="68"/>
      <c r="D352" s="68"/>
      <c r="E352" s="68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</row>
    <row r="353" spans="1:24" ht="12.75" x14ac:dyDescent="0.2">
      <c r="A353" s="68"/>
      <c r="B353" s="68"/>
      <c r="C353" s="68"/>
      <c r="D353" s="68"/>
      <c r="E353" s="68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</row>
    <row r="354" spans="1:24" ht="12.75" x14ac:dyDescent="0.2">
      <c r="A354" s="68"/>
      <c r="B354" s="68"/>
      <c r="C354" s="68"/>
      <c r="D354" s="68"/>
      <c r="E354" s="68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</row>
    <row r="355" spans="1:24" ht="12.75" x14ac:dyDescent="0.2">
      <c r="A355" s="68"/>
      <c r="B355" s="68"/>
      <c r="C355" s="68"/>
      <c r="D355" s="68"/>
      <c r="E355" s="68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</row>
    <row r="356" spans="1:24" ht="12.75" x14ac:dyDescent="0.2">
      <c r="A356" s="68"/>
      <c r="B356" s="68"/>
      <c r="C356" s="68"/>
      <c r="D356" s="68"/>
      <c r="E356" s="68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</row>
    <row r="357" spans="1:24" ht="12.75" x14ac:dyDescent="0.2">
      <c r="A357" s="68"/>
      <c r="B357" s="68"/>
      <c r="C357" s="68"/>
      <c r="D357" s="68"/>
      <c r="E357" s="68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</row>
    <row r="358" spans="1:24" ht="12.75" x14ac:dyDescent="0.2">
      <c r="A358" s="68"/>
      <c r="B358" s="68"/>
      <c r="C358" s="68"/>
      <c r="D358" s="68"/>
      <c r="E358" s="68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</row>
    <row r="359" spans="1:24" ht="12.75" x14ac:dyDescent="0.2">
      <c r="A359" s="68"/>
      <c r="B359" s="68"/>
      <c r="C359" s="68"/>
      <c r="D359" s="68"/>
      <c r="E359" s="68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</row>
    <row r="360" spans="1:24" ht="12.75" x14ac:dyDescent="0.2">
      <c r="A360" s="68"/>
      <c r="B360" s="68"/>
      <c r="C360" s="68"/>
      <c r="D360" s="68"/>
      <c r="E360" s="68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</row>
    <row r="361" spans="1:24" ht="12.75" x14ac:dyDescent="0.2">
      <c r="A361" s="68"/>
      <c r="B361" s="68"/>
      <c r="C361" s="68"/>
      <c r="D361" s="68"/>
      <c r="E361" s="68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</row>
    <row r="362" spans="1:24" ht="12.75" x14ac:dyDescent="0.2">
      <c r="A362" s="68"/>
      <c r="B362" s="68"/>
      <c r="C362" s="68"/>
      <c r="D362" s="68"/>
      <c r="E362" s="68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</row>
    <row r="363" spans="1:24" ht="12.75" x14ac:dyDescent="0.2">
      <c r="A363" s="68"/>
      <c r="B363" s="68"/>
      <c r="C363" s="68"/>
      <c r="D363" s="68"/>
      <c r="E363" s="68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</row>
    <row r="364" spans="1:24" ht="12.75" x14ac:dyDescent="0.2">
      <c r="A364" s="68"/>
      <c r="B364" s="68"/>
      <c r="C364" s="68"/>
      <c r="D364" s="68"/>
      <c r="E364" s="68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</row>
    <row r="365" spans="1:24" ht="12.75" x14ac:dyDescent="0.2">
      <c r="A365" s="68"/>
      <c r="B365" s="68"/>
      <c r="C365" s="68"/>
      <c r="D365" s="68"/>
      <c r="E365" s="68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</row>
    <row r="366" spans="1:24" ht="12.75" x14ac:dyDescent="0.2">
      <c r="A366" s="68"/>
      <c r="B366" s="68"/>
      <c r="C366" s="68"/>
      <c r="D366" s="68"/>
      <c r="E366" s="68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</row>
    <row r="367" spans="1:24" ht="12.75" x14ac:dyDescent="0.2">
      <c r="A367" s="68"/>
      <c r="B367" s="68"/>
      <c r="C367" s="68"/>
      <c r="D367" s="68"/>
      <c r="E367" s="68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</row>
    <row r="368" spans="1:24" ht="12.75" x14ac:dyDescent="0.2">
      <c r="A368" s="68"/>
      <c r="B368" s="68"/>
      <c r="C368" s="68"/>
      <c r="D368" s="68"/>
      <c r="E368" s="68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</row>
    <row r="369" spans="1:24" ht="12.75" x14ac:dyDescent="0.2">
      <c r="A369" s="68"/>
      <c r="B369" s="68"/>
      <c r="C369" s="68"/>
      <c r="D369" s="68"/>
      <c r="E369" s="68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</row>
    <row r="370" spans="1:24" ht="12.75" x14ac:dyDescent="0.2">
      <c r="A370" s="68"/>
      <c r="B370" s="68"/>
      <c r="C370" s="68"/>
      <c r="D370" s="68"/>
      <c r="E370" s="68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</row>
    <row r="371" spans="1:24" ht="12.75" x14ac:dyDescent="0.2">
      <c r="A371" s="68"/>
      <c r="B371" s="68"/>
      <c r="C371" s="68"/>
      <c r="D371" s="68"/>
      <c r="E371" s="68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</row>
    <row r="372" spans="1:24" ht="12.75" x14ac:dyDescent="0.2">
      <c r="A372" s="68"/>
      <c r="B372" s="68"/>
      <c r="C372" s="68"/>
      <c r="D372" s="68"/>
      <c r="E372" s="68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</row>
    <row r="373" spans="1:24" ht="12.75" x14ac:dyDescent="0.2">
      <c r="A373" s="68"/>
      <c r="B373" s="68"/>
      <c r="C373" s="68"/>
      <c r="D373" s="68"/>
      <c r="E373" s="68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</row>
    <row r="374" spans="1:24" ht="12.75" x14ac:dyDescent="0.2">
      <c r="A374" s="68"/>
      <c r="B374" s="68"/>
      <c r="C374" s="68"/>
      <c r="D374" s="68"/>
      <c r="E374" s="68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</row>
    <row r="375" spans="1:24" ht="12.75" x14ac:dyDescent="0.2">
      <c r="A375" s="68"/>
      <c r="B375" s="68"/>
      <c r="C375" s="68"/>
      <c r="D375" s="68"/>
      <c r="E375" s="68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</row>
    <row r="376" spans="1:24" ht="12.75" x14ac:dyDescent="0.2">
      <c r="A376" s="68"/>
      <c r="B376" s="68"/>
      <c r="C376" s="68"/>
      <c r="D376" s="68"/>
      <c r="E376" s="68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</row>
    <row r="377" spans="1:24" ht="12.75" x14ac:dyDescent="0.2">
      <c r="A377" s="68"/>
      <c r="B377" s="68"/>
      <c r="C377" s="68"/>
      <c r="D377" s="68"/>
      <c r="E377" s="68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</row>
    <row r="378" spans="1:24" ht="12.75" x14ac:dyDescent="0.2">
      <c r="A378" s="68"/>
      <c r="B378" s="68"/>
      <c r="C378" s="68"/>
      <c r="D378" s="68"/>
      <c r="E378" s="68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</row>
    <row r="379" spans="1:24" ht="12.75" x14ac:dyDescent="0.2">
      <c r="A379" s="68"/>
      <c r="B379" s="68"/>
      <c r="C379" s="68"/>
      <c r="D379" s="68"/>
      <c r="E379" s="68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</row>
    <row r="380" spans="1:24" ht="12.75" x14ac:dyDescent="0.2">
      <c r="A380" s="68"/>
      <c r="B380" s="68"/>
      <c r="C380" s="68"/>
      <c r="D380" s="68"/>
      <c r="E380" s="68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</row>
    <row r="381" spans="1:24" ht="12.75" x14ac:dyDescent="0.2">
      <c r="A381" s="68"/>
      <c r="B381" s="68"/>
      <c r="C381" s="68"/>
      <c r="D381" s="68"/>
      <c r="E381" s="68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</row>
    <row r="382" spans="1:24" ht="12.75" x14ac:dyDescent="0.2">
      <c r="A382" s="68"/>
      <c r="B382" s="68"/>
      <c r="C382" s="68"/>
      <c r="D382" s="68"/>
      <c r="E382" s="68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</row>
    <row r="383" spans="1:24" ht="12.75" x14ac:dyDescent="0.2">
      <c r="A383" s="68"/>
      <c r="B383" s="68"/>
      <c r="C383" s="68"/>
      <c r="D383" s="68"/>
      <c r="E383" s="68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</row>
    <row r="384" spans="1:24" ht="12.75" x14ac:dyDescent="0.2">
      <c r="A384" s="68"/>
      <c r="B384" s="68"/>
      <c r="C384" s="68"/>
      <c r="D384" s="68"/>
      <c r="E384" s="68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</row>
    <row r="385" spans="1:24" ht="12.75" x14ac:dyDescent="0.2">
      <c r="A385" s="68"/>
      <c r="B385" s="68"/>
      <c r="C385" s="68"/>
      <c r="D385" s="68"/>
      <c r="E385" s="68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</row>
    <row r="386" spans="1:24" ht="12.75" x14ac:dyDescent="0.2">
      <c r="A386" s="68"/>
      <c r="B386" s="68"/>
      <c r="C386" s="68"/>
      <c r="D386" s="68"/>
      <c r="E386" s="68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</row>
    <row r="387" spans="1:24" ht="12.75" x14ac:dyDescent="0.2">
      <c r="A387" s="68"/>
      <c r="B387" s="68"/>
      <c r="C387" s="68"/>
      <c r="D387" s="68"/>
      <c r="E387" s="68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</row>
    <row r="388" spans="1:24" ht="12.75" x14ac:dyDescent="0.2">
      <c r="A388" s="68"/>
      <c r="B388" s="68"/>
      <c r="C388" s="68"/>
      <c r="D388" s="68"/>
      <c r="E388" s="68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</row>
    <row r="389" spans="1:24" ht="12.75" x14ac:dyDescent="0.2">
      <c r="A389" s="68"/>
      <c r="B389" s="68"/>
      <c r="C389" s="68"/>
      <c r="D389" s="68"/>
      <c r="E389" s="68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</row>
    <row r="390" spans="1:24" ht="12.75" x14ac:dyDescent="0.2">
      <c r="A390" s="68"/>
      <c r="B390" s="68"/>
      <c r="C390" s="68"/>
      <c r="D390" s="68"/>
      <c r="E390" s="68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</row>
    <row r="391" spans="1:24" ht="12.75" x14ac:dyDescent="0.2">
      <c r="A391" s="68"/>
      <c r="B391" s="68"/>
      <c r="C391" s="68"/>
      <c r="D391" s="68"/>
      <c r="E391" s="68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</row>
    <row r="392" spans="1:24" ht="12.75" x14ac:dyDescent="0.2">
      <c r="A392" s="68"/>
      <c r="B392" s="68"/>
      <c r="C392" s="68"/>
      <c r="D392" s="68"/>
      <c r="E392" s="68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</row>
    <row r="393" spans="1:24" ht="12.75" x14ac:dyDescent="0.2">
      <c r="A393" s="68"/>
      <c r="B393" s="68"/>
      <c r="C393" s="68"/>
      <c r="D393" s="68"/>
      <c r="E393" s="68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</row>
    <row r="394" spans="1:24" ht="12.75" x14ac:dyDescent="0.2">
      <c r="A394" s="68"/>
      <c r="B394" s="68"/>
      <c r="C394" s="68"/>
      <c r="D394" s="68"/>
      <c r="E394" s="68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</row>
    <row r="395" spans="1:24" ht="12.75" x14ac:dyDescent="0.2">
      <c r="A395" s="68"/>
      <c r="B395" s="68"/>
      <c r="C395" s="68"/>
      <c r="D395" s="68"/>
      <c r="E395" s="68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</row>
    <row r="396" spans="1:24" ht="12.75" x14ac:dyDescent="0.2">
      <c r="A396" s="68"/>
      <c r="B396" s="68"/>
      <c r="C396" s="68"/>
      <c r="D396" s="68"/>
      <c r="E396" s="68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</row>
    <row r="397" spans="1:24" ht="12.75" x14ac:dyDescent="0.2">
      <c r="A397" s="68"/>
      <c r="B397" s="68"/>
      <c r="C397" s="68"/>
      <c r="D397" s="68"/>
      <c r="E397" s="68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</row>
    <row r="398" spans="1:24" ht="12.75" x14ac:dyDescent="0.2">
      <c r="A398" s="68"/>
      <c r="B398" s="68"/>
      <c r="C398" s="68"/>
      <c r="D398" s="68"/>
      <c r="E398" s="68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</row>
    <row r="399" spans="1:24" ht="12.75" x14ac:dyDescent="0.2">
      <c r="A399" s="68"/>
      <c r="B399" s="68"/>
      <c r="C399" s="68"/>
      <c r="D399" s="68"/>
      <c r="E399" s="68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</row>
    <row r="400" spans="1:24" ht="12.75" x14ac:dyDescent="0.2">
      <c r="A400" s="68"/>
      <c r="B400" s="68"/>
      <c r="C400" s="68"/>
      <c r="D400" s="68"/>
      <c r="E400" s="68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</row>
    <row r="401" spans="1:24" ht="12.75" x14ac:dyDescent="0.2">
      <c r="A401" s="68"/>
      <c r="B401" s="68"/>
      <c r="C401" s="68"/>
      <c r="D401" s="68"/>
      <c r="E401" s="68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</row>
    <row r="402" spans="1:24" ht="12.75" x14ac:dyDescent="0.2">
      <c r="A402" s="68"/>
      <c r="B402" s="68"/>
      <c r="C402" s="68"/>
      <c r="D402" s="68"/>
      <c r="E402" s="68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</row>
    <row r="403" spans="1:24" ht="12.75" x14ac:dyDescent="0.2">
      <c r="A403" s="68"/>
      <c r="B403" s="68"/>
      <c r="C403" s="68"/>
      <c r="D403" s="68"/>
      <c r="E403" s="68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</row>
    <row r="404" spans="1:24" ht="12.75" x14ac:dyDescent="0.2">
      <c r="A404" s="68"/>
      <c r="B404" s="68"/>
      <c r="C404" s="68"/>
      <c r="D404" s="68"/>
      <c r="E404" s="68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</row>
    <row r="405" spans="1:24" ht="12.75" x14ac:dyDescent="0.2">
      <c r="A405" s="68"/>
      <c r="B405" s="68"/>
      <c r="C405" s="68"/>
      <c r="D405" s="68"/>
      <c r="E405" s="68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</row>
    <row r="406" spans="1:24" ht="12.75" x14ac:dyDescent="0.2">
      <c r="A406" s="68"/>
      <c r="B406" s="68"/>
      <c r="C406" s="68"/>
      <c r="D406" s="68"/>
      <c r="E406" s="68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</row>
    <row r="407" spans="1:24" ht="12.75" x14ac:dyDescent="0.2">
      <c r="A407" s="68"/>
      <c r="B407" s="68"/>
      <c r="C407" s="68"/>
      <c r="D407" s="68"/>
      <c r="E407" s="68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</row>
    <row r="408" spans="1:24" ht="12.75" x14ac:dyDescent="0.2">
      <c r="A408" s="68"/>
      <c r="B408" s="68"/>
      <c r="C408" s="68"/>
      <c r="D408" s="68"/>
      <c r="E408" s="68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</row>
    <row r="409" spans="1:24" ht="12.75" x14ac:dyDescent="0.2">
      <c r="A409" s="68"/>
      <c r="B409" s="68"/>
      <c r="C409" s="68"/>
      <c r="D409" s="68"/>
      <c r="E409" s="68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</row>
    <row r="410" spans="1:24" ht="12.75" x14ac:dyDescent="0.2">
      <c r="A410" s="68"/>
      <c r="B410" s="68"/>
      <c r="C410" s="68"/>
      <c r="D410" s="68"/>
      <c r="E410" s="68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</row>
    <row r="411" spans="1:24" ht="12.75" x14ac:dyDescent="0.2">
      <c r="A411" s="68"/>
      <c r="B411" s="68"/>
      <c r="C411" s="68"/>
      <c r="D411" s="68"/>
      <c r="E411" s="68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</row>
    <row r="412" spans="1:24" ht="12.75" x14ac:dyDescent="0.2">
      <c r="A412" s="68"/>
      <c r="B412" s="68"/>
      <c r="C412" s="68"/>
      <c r="D412" s="68"/>
      <c r="E412" s="68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</row>
    <row r="413" spans="1:24" ht="12.75" x14ac:dyDescent="0.2">
      <c r="A413" s="68"/>
      <c r="B413" s="68"/>
      <c r="C413" s="68"/>
      <c r="D413" s="68"/>
      <c r="E413" s="68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</row>
    <row r="414" spans="1:24" ht="12.75" x14ac:dyDescent="0.2">
      <c r="A414" s="68"/>
      <c r="B414" s="68"/>
      <c r="C414" s="68"/>
      <c r="D414" s="68"/>
      <c r="E414" s="68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</row>
    <row r="415" spans="1:24" ht="12.75" x14ac:dyDescent="0.2">
      <c r="A415" s="68"/>
      <c r="B415" s="68"/>
      <c r="C415" s="68"/>
      <c r="D415" s="68"/>
      <c r="E415" s="68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</row>
    <row r="416" spans="1:24" ht="12.75" x14ac:dyDescent="0.2">
      <c r="A416" s="68"/>
      <c r="B416" s="68"/>
      <c r="C416" s="68"/>
      <c r="D416" s="68"/>
      <c r="E416" s="68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</row>
    <row r="417" spans="1:24" ht="12.75" x14ac:dyDescent="0.2">
      <c r="A417" s="68"/>
      <c r="B417" s="68"/>
      <c r="C417" s="68"/>
      <c r="D417" s="68"/>
      <c r="E417" s="68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</row>
    <row r="418" spans="1:24" ht="12.75" x14ac:dyDescent="0.2">
      <c r="A418" s="68"/>
      <c r="B418" s="68"/>
      <c r="C418" s="68"/>
      <c r="D418" s="68"/>
      <c r="E418" s="68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</row>
    <row r="419" spans="1:24" ht="12.75" x14ac:dyDescent="0.2">
      <c r="A419" s="68"/>
      <c r="B419" s="68"/>
      <c r="C419" s="68"/>
      <c r="D419" s="68"/>
      <c r="E419" s="68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</row>
    <row r="420" spans="1:24" ht="12.75" x14ac:dyDescent="0.2">
      <c r="A420" s="68"/>
      <c r="B420" s="68"/>
      <c r="C420" s="68"/>
      <c r="D420" s="68"/>
      <c r="E420" s="68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</row>
    <row r="421" spans="1:24" ht="12.75" x14ac:dyDescent="0.2">
      <c r="A421" s="68"/>
      <c r="B421" s="68"/>
      <c r="C421" s="68"/>
      <c r="D421" s="68"/>
      <c r="E421" s="68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</row>
    <row r="422" spans="1:24" ht="12.75" x14ac:dyDescent="0.2">
      <c r="A422" s="68"/>
      <c r="B422" s="68"/>
      <c r="C422" s="68"/>
      <c r="D422" s="68"/>
      <c r="E422" s="68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</row>
    <row r="423" spans="1:24" ht="12.75" x14ac:dyDescent="0.2">
      <c r="A423" s="68"/>
      <c r="B423" s="68"/>
      <c r="C423" s="68"/>
      <c r="D423" s="68"/>
      <c r="E423" s="68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</row>
    <row r="424" spans="1:24" ht="12.75" x14ac:dyDescent="0.2">
      <c r="A424" s="68"/>
      <c r="B424" s="68"/>
      <c r="C424" s="68"/>
      <c r="D424" s="68"/>
      <c r="E424" s="68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</row>
    <row r="425" spans="1:24" ht="12.75" x14ac:dyDescent="0.2">
      <c r="A425" s="68"/>
      <c r="B425" s="68"/>
      <c r="C425" s="68"/>
      <c r="D425" s="68"/>
      <c r="E425" s="68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</row>
    <row r="426" spans="1:24" ht="12.75" x14ac:dyDescent="0.2">
      <c r="A426" s="68"/>
      <c r="B426" s="68"/>
      <c r="C426" s="68"/>
      <c r="D426" s="68"/>
      <c r="E426" s="68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</row>
    <row r="427" spans="1:24" ht="12.75" x14ac:dyDescent="0.2">
      <c r="A427" s="68"/>
      <c r="B427" s="68"/>
      <c r="C427" s="68"/>
      <c r="D427" s="68"/>
      <c r="E427" s="68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</row>
    <row r="428" spans="1:24" ht="12.75" x14ac:dyDescent="0.2">
      <c r="A428" s="68"/>
      <c r="B428" s="68"/>
      <c r="C428" s="68"/>
      <c r="D428" s="68"/>
      <c r="E428" s="68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</row>
    <row r="429" spans="1:24" ht="12.75" x14ac:dyDescent="0.2">
      <c r="A429" s="68"/>
      <c r="B429" s="68"/>
      <c r="C429" s="68"/>
      <c r="D429" s="68"/>
      <c r="E429" s="68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</row>
    <row r="430" spans="1:24" ht="12.75" x14ac:dyDescent="0.2">
      <c r="A430" s="68"/>
      <c r="B430" s="68"/>
      <c r="C430" s="68"/>
      <c r="D430" s="68"/>
      <c r="E430" s="68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</row>
    <row r="431" spans="1:24" ht="12.75" x14ac:dyDescent="0.2">
      <c r="A431" s="68"/>
      <c r="B431" s="68"/>
      <c r="C431" s="68"/>
      <c r="D431" s="68"/>
      <c r="E431" s="68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</row>
    <row r="432" spans="1:24" ht="12.75" x14ac:dyDescent="0.2">
      <c r="A432" s="68"/>
      <c r="B432" s="68"/>
      <c r="C432" s="68"/>
      <c r="D432" s="68"/>
      <c r="E432" s="68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</row>
    <row r="433" spans="1:24" ht="12.75" x14ac:dyDescent="0.2">
      <c r="A433" s="68"/>
      <c r="B433" s="68"/>
      <c r="C433" s="68"/>
      <c r="D433" s="68"/>
      <c r="E433" s="68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</row>
    <row r="434" spans="1:24" ht="12.75" x14ac:dyDescent="0.2">
      <c r="A434" s="68"/>
      <c r="B434" s="68"/>
      <c r="C434" s="68"/>
      <c r="D434" s="68"/>
      <c r="E434" s="68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</row>
    <row r="435" spans="1:24" ht="12.75" x14ac:dyDescent="0.2">
      <c r="A435" s="68"/>
      <c r="B435" s="68"/>
      <c r="C435" s="68"/>
      <c r="D435" s="68"/>
      <c r="E435" s="68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</row>
    <row r="436" spans="1:24" ht="12.75" x14ac:dyDescent="0.2">
      <c r="A436" s="68"/>
      <c r="B436" s="68"/>
      <c r="C436" s="68"/>
      <c r="D436" s="68"/>
      <c r="E436" s="68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</row>
    <row r="437" spans="1:24" ht="12.75" x14ac:dyDescent="0.2">
      <c r="A437" s="68"/>
      <c r="B437" s="68"/>
      <c r="C437" s="68"/>
      <c r="D437" s="68"/>
      <c r="E437" s="68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</row>
    <row r="438" spans="1:24" ht="12.75" x14ac:dyDescent="0.2">
      <c r="A438" s="68"/>
      <c r="B438" s="68"/>
      <c r="C438" s="68"/>
      <c r="D438" s="68"/>
      <c r="E438" s="68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</row>
    <row r="439" spans="1:24" ht="12.75" x14ac:dyDescent="0.2">
      <c r="A439" s="68"/>
      <c r="B439" s="68"/>
      <c r="C439" s="68"/>
      <c r="D439" s="68"/>
      <c r="E439" s="68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</row>
    <row r="440" spans="1:24" ht="12.75" x14ac:dyDescent="0.2">
      <c r="A440" s="68"/>
      <c r="B440" s="68"/>
      <c r="C440" s="68"/>
      <c r="D440" s="68"/>
      <c r="E440" s="68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</row>
    <row r="441" spans="1:24" ht="12.75" x14ac:dyDescent="0.2">
      <c r="A441" s="68"/>
      <c r="B441" s="68"/>
      <c r="C441" s="68"/>
      <c r="D441" s="68"/>
      <c r="E441" s="68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</row>
    <row r="442" spans="1:24" ht="12.75" x14ac:dyDescent="0.2">
      <c r="A442" s="68"/>
      <c r="B442" s="68"/>
      <c r="C442" s="68"/>
      <c r="D442" s="68"/>
      <c r="E442" s="68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</row>
    <row r="443" spans="1:24" ht="12.75" x14ac:dyDescent="0.2">
      <c r="A443" s="68"/>
      <c r="B443" s="68"/>
      <c r="C443" s="68"/>
      <c r="D443" s="68"/>
      <c r="E443" s="68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</row>
    <row r="444" spans="1:24" ht="12.75" x14ac:dyDescent="0.2">
      <c r="A444" s="68"/>
      <c r="B444" s="68"/>
      <c r="C444" s="68"/>
      <c r="D444" s="68"/>
      <c r="E444" s="68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</row>
    <row r="445" spans="1:24" ht="12.75" x14ac:dyDescent="0.2">
      <c r="A445" s="68"/>
      <c r="B445" s="68"/>
      <c r="C445" s="68"/>
      <c r="D445" s="68"/>
      <c r="E445" s="68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</row>
    <row r="446" spans="1:24" ht="12.75" x14ac:dyDescent="0.2">
      <c r="A446" s="68"/>
      <c r="B446" s="68"/>
      <c r="C446" s="68"/>
      <c r="D446" s="68"/>
      <c r="E446" s="68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</row>
    <row r="447" spans="1:24" ht="12.75" x14ac:dyDescent="0.2">
      <c r="A447" s="68"/>
      <c r="B447" s="68"/>
      <c r="C447" s="68"/>
      <c r="D447" s="68"/>
      <c r="E447" s="68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</row>
    <row r="448" spans="1:24" ht="12.75" x14ac:dyDescent="0.2">
      <c r="A448" s="68"/>
      <c r="B448" s="68"/>
      <c r="C448" s="68"/>
      <c r="D448" s="68"/>
      <c r="E448" s="68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</row>
    <row r="449" spans="1:24" ht="12.75" x14ac:dyDescent="0.2">
      <c r="A449" s="68"/>
      <c r="B449" s="68"/>
      <c r="C449" s="68"/>
      <c r="D449" s="68"/>
      <c r="E449" s="68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</row>
    <row r="450" spans="1:24" ht="12.75" x14ac:dyDescent="0.2">
      <c r="A450" s="68"/>
      <c r="B450" s="68"/>
      <c r="C450" s="68"/>
      <c r="D450" s="68"/>
      <c r="E450" s="68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</row>
    <row r="451" spans="1:24" ht="12.75" x14ac:dyDescent="0.2">
      <c r="A451" s="68"/>
      <c r="B451" s="68"/>
      <c r="C451" s="68"/>
      <c r="D451" s="68"/>
      <c r="E451" s="68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</row>
    <row r="452" spans="1:24" ht="12.75" x14ac:dyDescent="0.2">
      <c r="A452" s="68"/>
      <c r="B452" s="68"/>
      <c r="C452" s="68"/>
      <c r="D452" s="68"/>
      <c r="E452" s="68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</row>
    <row r="453" spans="1:24" ht="12.75" x14ac:dyDescent="0.2">
      <c r="A453" s="68"/>
      <c r="B453" s="68"/>
      <c r="C453" s="68"/>
      <c r="D453" s="68"/>
      <c r="E453" s="68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</row>
    <row r="454" spans="1:24" ht="12.75" x14ac:dyDescent="0.2">
      <c r="A454" s="68"/>
      <c r="B454" s="68"/>
      <c r="C454" s="68"/>
      <c r="D454" s="68"/>
      <c r="E454" s="68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</row>
    <row r="455" spans="1:24" ht="12.75" x14ac:dyDescent="0.2">
      <c r="A455" s="68"/>
      <c r="B455" s="68"/>
      <c r="C455" s="68"/>
      <c r="D455" s="68"/>
      <c r="E455" s="68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</row>
    <row r="456" spans="1:24" ht="12.75" x14ac:dyDescent="0.2">
      <c r="A456" s="68"/>
      <c r="B456" s="68"/>
      <c r="C456" s="68"/>
      <c r="D456" s="68"/>
      <c r="E456" s="68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</row>
    <row r="457" spans="1:24" ht="12.75" x14ac:dyDescent="0.2">
      <c r="A457" s="68"/>
      <c r="B457" s="68"/>
      <c r="C457" s="68"/>
      <c r="D457" s="68"/>
      <c r="E457" s="68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</row>
    <row r="458" spans="1:24" ht="12.75" x14ac:dyDescent="0.2">
      <c r="A458" s="68"/>
      <c r="B458" s="68"/>
      <c r="C458" s="68"/>
      <c r="D458" s="68"/>
      <c r="E458" s="68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</row>
    <row r="459" spans="1:24" ht="12.75" x14ac:dyDescent="0.2">
      <c r="A459" s="68"/>
      <c r="B459" s="68"/>
      <c r="C459" s="68"/>
      <c r="D459" s="68"/>
      <c r="E459" s="68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</row>
    <row r="460" spans="1:24" ht="12.75" x14ac:dyDescent="0.2">
      <c r="A460" s="68"/>
      <c r="B460" s="68"/>
      <c r="C460" s="68"/>
      <c r="D460" s="68"/>
      <c r="E460" s="68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</row>
    <row r="461" spans="1:24" ht="12.75" x14ac:dyDescent="0.2">
      <c r="A461" s="68"/>
      <c r="B461" s="68"/>
      <c r="C461" s="68"/>
      <c r="D461" s="68"/>
      <c r="E461" s="68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</row>
    <row r="462" spans="1:24" ht="12.75" x14ac:dyDescent="0.2">
      <c r="A462" s="68"/>
      <c r="B462" s="68"/>
      <c r="C462" s="68"/>
      <c r="D462" s="68"/>
      <c r="E462" s="68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</row>
    <row r="463" spans="1:24" ht="12.75" x14ac:dyDescent="0.2">
      <c r="A463" s="68"/>
      <c r="B463" s="68"/>
      <c r="C463" s="68"/>
      <c r="D463" s="68"/>
      <c r="E463" s="68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</row>
    <row r="464" spans="1:24" ht="12.75" x14ac:dyDescent="0.2">
      <c r="A464" s="68"/>
      <c r="B464" s="68"/>
      <c r="C464" s="68"/>
      <c r="D464" s="68"/>
      <c r="E464" s="68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</row>
    <row r="465" spans="1:24" ht="12.75" x14ac:dyDescent="0.2">
      <c r="A465" s="68"/>
      <c r="B465" s="68"/>
      <c r="C465" s="68"/>
      <c r="D465" s="68"/>
      <c r="E465" s="68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</row>
    <row r="466" spans="1:24" ht="12.75" x14ac:dyDescent="0.2">
      <c r="A466" s="68"/>
      <c r="B466" s="68"/>
      <c r="C466" s="68"/>
      <c r="D466" s="68"/>
      <c r="E466" s="68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</row>
    <row r="467" spans="1:24" ht="12.75" x14ac:dyDescent="0.2">
      <c r="A467" s="68"/>
      <c r="B467" s="68"/>
      <c r="C467" s="68"/>
      <c r="D467" s="68"/>
      <c r="E467" s="68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</row>
    <row r="468" spans="1:24" ht="12.75" x14ac:dyDescent="0.2">
      <c r="A468" s="68"/>
      <c r="B468" s="68"/>
      <c r="C468" s="68"/>
      <c r="D468" s="68"/>
      <c r="E468" s="68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</row>
    <row r="469" spans="1:24" ht="12.75" x14ac:dyDescent="0.2">
      <c r="A469" s="68"/>
      <c r="B469" s="68"/>
      <c r="C469" s="68"/>
      <c r="D469" s="68"/>
      <c r="E469" s="68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</row>
    <row r="470" spans="1:24" ht="12.75" x14ac:dyDescent="0.2">
      <c r="A470" s="68"/>
      <c r="B470" s="68"/>
      <c r="C470" s="68"/>
      <c r="D470" s="68"/>
      <c r="E470" s="68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</row>
    <row r="471" spans="1:24" ht="12.75" x14ac:dyDescent="0.2">
      <c r="A471" s="68"/>
      <c r="B471" s="68"/>
      <c r="C471" s="68"/>
      <c r="D471" s="68"/>
      <c r="E471" s="68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</row>
    <row r="472" spans="1:24" ht="12.75" x14ac:dyDescent="0.2">
      <c r="A472" s="68"/>
      <c r="B472" s="68"/>
      <c r="C472" s="68"/>
      <c r="D472" s="68"/>
      <c r="E472" s="68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</row>
    <row r="473" spans="1:24" ht="12.75" x14ac:dyDescent="0.2">
      <c r="A473" s="68"/>
      <c r="B473" s="68"/>
      <c r="C473" s="68"/>
      <c r="D473" s="68"/>
      <c r="E473" s="68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</row>
    <row r="474" spans="1:24" ht="12.75" x14ac:dyDescent="0.2">
      <c r="A474" s="68"/>
      <c r="B474" s="68"/>
      <c r="C474" s="68"/>
      <c r="D474" s="68"/>
      <c r="E474" s="68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</row>
    <row r="475" spans="1:24" ht="12.75" x14ac:dyDescent="0.2">
      <c r="A475" s="68"/>
      <c r="B475" s="68"/>
      <c r="C475" s="68"/>
      <c r="D475" s="68"/>
      <c r="E475" s="68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</row>
    <row r="476" spans="1:24" ht="12.75" x14ac:dyDescent="0.2">
      <c r="A476" s="68"/>
      <c r="B476" s="68"/>
      <c r="C476" s="68"/>
      <c r="D476" s="68"/>
      <c r="E476" s="68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</row>
    <row r="477" spans="1:24" ht="12.75" x14ac:dyDescent="0.2">
      <c r="A477" s="68"/>
      <c r="B477" s="68"/>
      <c r="C477" s="68"/>
      <c r="D477" s="68"/>
      <c r="E477" s="68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</row>
    <row r="478" spans="1:24" ht="12.75" x14ac:dyDescent="0.2">
      <c r="A478" s="68"/>
      <c r="B478" s="68"/>
      <c r="C478" s="68"/>
      <c r="D478" s="68"/>
      <c r="E478" s="68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</row>
    <row r="479" spans="1:24" ht="12.75" x14ac:dyDescent="0.2">
      <c r="A479" s="68"/>
      <c r="B479" s="68"/>
      <c r="C479" s="68"/>
      <c r="D479" s="68"/>
      <c r="E479" s="68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</row>
    <row r="480" spans="1:24" ht="12.75" x14ac:dyDescent="0.2">
      <c r="A480" s="68"/>
      <c r="B480" s="68"/>
      <c r="C480" s="68"/>
      <c r="D480" s="68"/>
      <c r="E480" s="68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</row>
    <row r="481" spans="1:24" ht="12.75" x14ac:dyDescent="0.2">
      <c r="A481" s="68"/>
      <c r="B481" s="68"/>
      <c r="C481" s="68"/>
      <c r="D481" s="68"/>
      <c r="E481" s="68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</row>
    <row r="482" spans="1:24" ht="12.75" x14ac:dyDescent="0.2">
      <c r="A482" s="68"/>
      <c r="B482" s="68"/>
      <c r="C482" s="68"/>
      <c r="D482" s="68"/>
      <c r="E482" s="68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</row>
    <row r="483" spans="1:24" ht="12.75" x14ac:dyDescent="0.2">
      <c r="A483" s="68"/>
      <c r="B483" s="68"/>
      <c r="C483" s="68"/>
      <c r="D483" s="68"/>
      <c r="E483" s="68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</row>
    <row r="484" spans="1:24" ht="12.75" x14ac:dyDescent="0.2">
      <c r="A484" s="68"/>
      <c r="B484" s="68"/>
      <c r="C484" s="68"/>
      <c r="D484" s="68"/>
      <c r="E484" s="68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</row>
    <row r="485" spans="1:24" ht="12.75" x14ac:dyDescent="0.2">
      <c r="A485" s="68"/>
      <c r="B485" s="68"/>
      <c r="C485" s="68"/>
      <c r="D485" s="68"/>
      <c r="E485" s="68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</row>
    <row r="486" spans="1:24" ht="12.75" x14ac:dyDescent="0.2">
      <c r="A486" s="68"/>
      <c r="B486" s="68"/>
      <c r="C486" s="68"/>
      <c r="D486" s="68"/>
      <c r="E486" s="68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</row>
    <row r="487" spans="1:24" ht="12.75" x14ac:dyDescent="0.2">
      <c r="A487" s="68"/>
      <c r="B487" s="68"/>
      <c r="C487" s="68"/>
      <c r="D487" s="68"/>
      <c r="E487" s="68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</row>
    <row r="488" spans="1:24" ht="12.75" x14ac:dyDescent="0.2">
      <c r="A488" s="68"/>
      <c r="B488" s="68"/>
      <c r="C488" s="68"/>
      <c r="D488" s="68"/>
      <c r="E488" s="68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</row>
    <row r="489" spans="1:24" ht="12.75" x14ac:dyDescent="0.2">
      <c r="A489" s="68"/>
      <c r="B489" s="68"/>
      <c r="C489" s="68"/>
      <c r="D489" s="68"/>
      <c r="E489" s="68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</row>
    <row r="490" spans="1:24" ht="12.75" x14ac:dyDescent="0.2">
      <c r="A490" s="68"/>
      <c r="B490" s="68"/>
      <c r="C490" s="68"/>
      <c r="D490" s="68"/>
      <c r="E490" s="68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</row>
    <row r="491" spans="1:24" ht="12.75" x14ac:dyDescent="0.2">
      <c r="A491" s="68"/>
      <c r="B491" s="68"/>
      <c r="C491" s="68"/>
      <c r="D491" s="68"/>
      <c r="E491" s="68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</row>
    <row r="492" spans="1:24" ht="12.75" x14ac:dyDescent="0.2">
      <c r="A492" s="68"/>
      <c r="B492" s="68"/>
      <c r="C492" s="68"/>
      <c r="D492" s="68"/>
      <c r="E492" s="68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</row>
    <row r="493" spans="1:24" ht="12.75" x14ac:dyDescent="0.2">
      <c r="A493" s="68"/>
      <c r="B493" s="68"/>
      <c r="C493" s="68"/>
      <c r="D493" s="68"/>
      <c r="E493" s="68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</row>
    <row r="494" spans="1:24" ht="12.75" x14ac:dyDescent="0.2">
      <c r="A494" s="68"/>
      <c r="B494" s="68"/>
      <c r="C494" s="68"/>
      <c r="D494" s="68"/>
      <c r="E494" s="68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</row>
    <row r="495" spans="1:24" ht="12.75" x14ac:dyDescent="0.2">
      <c r="A495" s="68"/>
      <c r="B495" s="68"/>
      <c r="C495" s="68"/>
      <c r="D495" s="68"/>
      <c r="E495" s="68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</row>
    <row r="496" spans="1:24" ht="12.75" x14ac:dyDescent="0.2">
      <c r="A496" s="68"/>
      <c r="B496" s="68"/>
      <c r="C496" s="68"/>
      <c r="D496" s="68"/>
      <c r="E496" s="68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</row>
    <row r="497" spans="1:24" ht="12.75" x14ac:dyDescent="0.2">
      <c r="A497" s="68"/>
      <c r="B497" s="68"/>
      <c r="C497" s="68"/>
      <c r="D497" s="68"/>
      <c r="E497" s="68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</row>
    <row r="498" spans="1:24" ht="12.75" x14ac:dyDescent="0.2">
      <c r="A498" s="68"/>
      <c r="B498" s="68"/>
      <c r="C498" s="68"/>
      <c r="D498" s="68"/>
      <c r="E498" s="68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</row>
    <row r="499" spans="1:24" ht="12.75" x14ac:dyDescent="0.2">
      <c r="A499" s="68"/>
      <c r="B499" s="68"/>
      <c r="C499" s="68"/>
      <c r="D499" s="68"/>
      <c r="E499" s="68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</row>
    <row r="500" spans="1:24" ht="12.75" x14ac:dyDescent="0.2">
      <c r="A500" s="68"/>
      <c r="B500" s="68"/>
      <c r="C500" s="68"/>
      <c r="D500" s="68"/>
      <c r="E500" s="68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</row>
    <row r="501" spans="1:24" ht="12.75" x14ac:dyDescent="0.2">
      <c r="A501" s="68"/>
      <c r="B501" s="68"/>
      <c r="C501" s="68"/>
      <c r="D501" s="68"/>
      <c r="E501" s="68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</row>
    <row r="502" spans="1:24" ht="12.75" x14ac:dyDescent="0.2">
      <c r="A502" s="68"/>
      <c r="B502" s="68"/>
      <c r="C502" s="68"/>
      <c r="D502" s="68"/>
      <c r="E502" s="68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</row>
    <row r="503" spans="1:24" ht="12.75" x14ac:dyDescent="0.2">
      <c r="A503" s="68"/>
      <c r="B503" s="68"/>
      <c r="C503" s="68"/>
      <c r="D503" s="68"/>
      <c r="E503" s="68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</row>
    <row r="504" spans="1:24" ht="12.75" x14ac:dyDescent="0.2">
      <c r="A504" s="68"/>
      <c r="B504" s="68"/>
      <c r="C504" s="68"/>
      <c r="D504" s="68"/>
      <c r="E504" s="68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</row>
    <row r="505" spans="1:24" ht="12.75" x14ac:dyDescent="0.2">
      <c r="A505" s="68"/>
      <c r="B505" s="68"/>
      <c r="C505" s="68"/>
      <c r="D505" s="68"/>
      <c r="E505" s="68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</row>
    <row r="506" spans="1:24" ht="12.75" x14ac:dyDescent="0.2">
      <c r="A506" s="68"/>
      <c r="B506" s="68"/>
      <c r="C506" s="68"/>
      <c r="D506" s="68"/>
      <c r="E506" s="68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</row>
    <row r="507" spans="1:24" ht="12.75" x14ac:dyDescent="0.2">
      <c r="A507" s="68"/>
      <c r="B507" s="68"/>
      <c r="C507" s="68"/>
      <c r="D507" s="68"/>
      <c r="E507" s="68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</row>
    <row r="508" spans="1:24" ht="12.75" x14ac:dyDescent="0.2">
      <c r="A508" s="68"/>
      <c r="B508" s="68"/>
      <c r="C508" s="68"/>
      <c r="D508" s="68"/>
      <c r="E508" s="68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</row>
    <row r="509" spans="1:24" ht="12.75" x14ac:dyDescent="0.2">
      <c r="A509" s="68"/>
      <c r="B509" s="68"/>
      <c r="C509" s="68"/>
      <c r="D509" s="68"/>
      <c r="E509" s="68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</row>
    <row r="510" spans="1:24" ht="12.75" x14ac:dyDescent="0.2">
      <c r="A510" s="68"/>
      <c r="B510" s="68"/>
      <c r="C510" s="68"/>
      <c r="D510" s="68"/>
      <c r="E510" s="68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</row>
    <row r="511" spans="1:24" ht="12.75" x14ac:dyDescent="0.2">
      <c r="A511" s="68"/>
      <c r="B511" s="68"/>
      <c r="C511" s="68"/>
      <c r="D511" s="68"/>
      <c r="E511" s="68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</row>
    <row r="512" spans="1:24" ht="12.75" x14ac:dyDescent="0.2">
      <c r="A512" s="68"/>
      <c r="B512" s="68"/>
      <c r="C512" s="68"/>
      <c r="D512" s="68"/>
      <c r="E512" s="68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</row>
    <row r="513" spans="1:24" ht="12.75" x14ac:dyDescent="0.2">
      <c r="A513" s="68"/>
      <c r="B513" s="68"/>
      <c r="C513" s="68"/>
      <c r="D513" s="68"/>
      <c r="E513" s="68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</row>
    <row r="514" spans="1:24" ht="12.75" x14ac:dyDescent="0.2">
      <c r="A514" s="68"/>
      <c r="B514" s="68"/>
      <c r="C514" s="68"/>
      <c r="D514" s="68"/>
      <c r="E514" s="68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</row>
    <row r="515" spans="1:24" ht="12.75" x14ac:dyDescent="0.2">
      <c r="A515" s="68"/>
      <c r="B515" s="68"/>
      <c r="C515" s="68"/>
      <c r="D515" s="68"/>
      <c r="E515" s="68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</row>
    <row r="516" spans="1:24" ht="12.75" x14ac:dyDescent="0.2">
      <c r="A516" s="68"/>
      <c r="B516" s="68"/>
      <c r="C516" s="68"/>
      <c r="D516" s="68"/>
      <c r="E516" s="68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</row>
    <row r="517" spans="1:24" ht="12.75" x14ac:dyDescent="0.2">
      <c r="A517" s="68"/>
      <c r="B517" s="68"/>
      <c r="C517" s="68"/>
      <c r="D517" s="68"/>
      <c r="E517" s="68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</row>
    <row r="518" spans="1:24" ht="12.75" x14ac:dyDescent="0.2">
      <c r="A518" s="68"/>
      <c r="B518" s="68"/>
      <c r="C518" s="68"/>
      <c r="D518" s="68"/>
      <c r="E518" s="68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</row>
    <row r="519" spans="1:24" ht="12.75" x14ac:dyDescent="0.2">
      <c r="A519" s="68"/>
      <c r="B519" s="68"/>
      <c r="C519" s="68"/>
      <c r="D519" s="68"/>
      <c r="E519" s="68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</row>
    <row r="520" spans="1:24" ht="12.75" x14ac:dyDescent="0.2">
      <c r="A520" s="68"/>
      <c r="B520" s="68"/>
      <c r="C520" s="68"/>
      <c r="D520" s="68"/>
      <c r="E520" s="68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</row>
    <row r="521" spans="1:24" ht="12.75" x14ac:dyDescent="0.2">
      <c r="A521" s="68"/>
      <c r="B521" s="68"/>
      <c r="C521" s="68"/>
      <c r="D521" s="68"/>
      <c r="E521" s="68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</row>
    <row r="522" spans="1:24" ht="12.75" x14ac:dyDescent="0.2">
      <c r="A522" s="68"/>
      <c r="B522" s="68"/>
      <c r="C522" s="68"/>
      <c r="D522" s="68"/>
      <c r="E522" s="68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</row>
    <row r="523" spans="1:24" ht="12.75" x14ac:dyDescent="0.2">
      <c r="A523" s="68"/>
      <c r="B523" s="68"/>
      <c r="C523" s="68"/>
      <c r="D523" s="68"/>
      <c r="E523" s="68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</row>
    <row r="524" spans="1:24" ht="12.75" x14ac:dyDescent="0.2">
      <c r="A524" s="68"/>
      <c r="B524" s="68"/>
      <c r="C524" s="68"/>
      <c r="D524" s="68"/>
      <c r="E524" s="68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</row>
    <row r="525" spans="1:24" ht="12.75" x14ac:dyDescent="0.2">
      <c r="A525" s="68"/>
      <c r="B525" s="68"/>
      <c r="C525" s="68"/>
      <c r="D525" s="68"/>
      <c r="E525" s="68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</row>
    <row r="526" spans="1:24" ht="12.75" x14ac:dyDescent="0.2">
      <c r="A526" s="68"/>
      <c r="B526" s="68"/>
      <c r="C526" s="68"/>
      <c r="D526" s="68"/>
      <c r="E526" s="68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</row>
    <row r="527" spans="1:24" ht="12.75" x14ac:dyDescent="0.2">
      <c r="A527" s="68"/>
      <c r="B527" s="68"/>
      <c r="C527" s="68"/>
      <c r="D527" s="68"/>
      <c r="E527" s="68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</row>
    <row r="528" spans="1:24" ht="12.75" x14ac:dyDescent="0.2">
      <c r="A528" s="68"/>
      <c r="B528" s="68"/>
      <c r="C528" s="68"/>
      <c r="D528" s="68"/>
      <c r="E528" s="68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</row>
    <row r="529" spans="1:24" ht="12.75" x14ac:dyDescent="0.2">
      <c r="A529" s="68"/>
      <c r="B529" s="68"/>
      <c r="C529" s="68"/>
      <c r="D529" s="68"/>
      <c r="E529" s="68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</row>
    <row r="530" spans="1:24" ht="12.75" x14ac:dyDescent="0.2">
      <c r="A530" s="68"/>
      <c r="B530" s="68"/>
      <c r="C530" s="68"/>
      <c r="D530" s="68"/>
      <c r="E530" s="68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</row>
    <row r="531" spans="1:24" ht="12.75" x14ac:dyDescent="0.2">
      <c r="A531" s="68"/>
      <c r="B531" s="68"/>
      <c r="C531" s="68"/>
      <c r="D531" s="68"/>
      <c r="E531" s="68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</row>
    <row r="532" spans="1:24" ht="12.75" x14ac:dyDescent="0.2">
      <c r="A532" s="68"/>
      <c r="B532" s="68"/>
      <c r="C532" s="68"/>
      <c r="D532" s="68"/>
      <c r="E532" s="68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</row>
    <row r="533" spans="1:24" ht="12.75" x14ac:dyDescent="0.2">
      <c r="A533" s="68"/>
      <c r="B533" s="68"/>
      <c r="C533" s="68"/>
      <c r="D533" s="68"/>
      <c r="E533" s="68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</row>
    <row r="534" spans="1:24" ht="12.75" x14ac:dyDescent="0.2">
      <c r="A534" s="68"/>
      <c r="B534" s="68"/>
      <c r="C534" s="68"/>
      <c r="D534" s="68"/>
      <c r="E534" s="68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</row>
    <row r="535" spans="1:24" ht="12.75" x14ac:dyDescent="0.2">
      <c r="A535" s="68"/>
      <c r="B535" s="68"/>
      <c r="C535" s="68"/>
      <c r="D535" s="68"/>
      <c r="E535" s="68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</row>
    <row r="536" spans="1:24" ht="12.75" x14ac:dyDescent="0.2">
      <c r="A536" s="68"/>
      <c r="B536" s="68"/>
      <c r="C536" s="68"/>
      <c r="D536" s="68"/>
      <c r="E536" s="68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</row>
    <row r="537" spans="1:24" ht="12.75" x14ac:dyDescent="0.2">
      <c r="A537" s="68"/>
      <c r="B537" s="68"/>
      <c r="C537" s="68"/>
      <c r="D537" s="68"/>
      <c r="E537" s="68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</row>
    <row r="538" spans="1:24" ht="12.75" x14ac:dyDescent="0.2">
      <c r="A538" s="68"/>
      <c r="B538" s="68"/>
      <c r="C538" s="68"/>
      <c r="D538" s="68"/>
      <c r="E538" s="68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</row>
    <row r="539" spans="1:24" ht="12.75" x14ac:dyDescent="0.2">
      <c r="A539" s="68"/>
      <c r="B539" s="68"/>
      <c r="C539" s="68"/>
      <c r="D539" s="68"/>
      <c r="E539" s="68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</row>
    <row r="540" spans="1:24" ht="12.75" x14ac:dyDescent="0.2">
      <c r="A540" s="68"/>
      <c r="B540" s="68"/>
      <c r="C540" s="68"/>
      <c r="D540" s="68"/>
      <c r="E540" s="68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</row>
    <row r="541" spans="1:24" ht="12.75" x14ac:dyDescent="0.2">
      <c r="A541" s="68"/>
      <c r="B541" s="68"/>
      <c r="C541" s="68"/>
      <c r="D541" s="68"/>
      <c r="E541" s="68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</row>
    <row r="542" spans="1:24" ht="12.75" x14ac:dyDescent="0.2">
      <c r="A542" s="68"/>
      <c r="B542" s="68"/>
      <c r="C542" s="68"/>
      <c r="D542" s="68"/>
      <c r="E542" s="68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</row>
    <row r="543" spans="1:24" ht="12.75" x14ac:dyDescent="0.2">
      <c r="A543" s="68"/>
      <c r="B543" s="68"/>
      <c r="C543" s="68"/>
      <c r="D543" s="68"/>
      <c r="E543" s="68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</row>
    <row r="544" spans="1:24" ht="12.75" x14ac:dyDescent="0.2">
      <c r="A544" s="68"/>
      <c r="B544" s="68"/>
      <c r="C544" s="68"/>
      <c r="D544" s="68"/>
      <c r="E544" s="68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</row>
    <row r="545" spans="1:24" ht="12.75" x14ac:dyDescent="0.2">
      <c r="A545" s="68"/>
      <c r="B545" s="68"/>
      <c r="C545" s="68"/>
      <c r="D545" s="68"/>
      <c r="E545" s="68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</row>
    <row r="546" spans="1:24" ht="12.75" x14ac:dyDescent="0.2">
      <c r="A546" s="68"/>
      <c r="B546" s="68"/>
      <c r="C546" s="68"/>
      <c r="D546" s="68"/>
      <c r="E546" s="68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</row>
    <row r="547" spans="1:24" ht="12.75" x14ac:dyDescent="0.2">
      <c r="A547" s="68"/>
      <c r="B547" s="68"/>
      <c r="C547" s="68"/>
      <c r="D547" s="68"/>
      <c r="E547" s="68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</row>
    <row r="548" spans="1:24" ht="12.75" x14ac:dyDescent="0.2">
      <c r="A548" s="68"/>
      <c r="B548" s="68"/>
      <c r="C548" s="68"/>
      <c r="D548" s="68"/>
      <c r="E548" s="68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</row>
    <row r="549" spans="1:24" ht="12.75" x14ac:dyDescent="0.2">
      <c r="A549" s="68"/>
      <c r="B549" s="68"/>
      <c r="C549" s="68"/>
      <c r="D549" s="68"/>
      <c r="E549" s="68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</row>
    <row r="550" spans="1:24" ht="12.75" x14ac:dyDescent="0.2">
      <c r="A550" s="68"/>
      <c r="B550" s="68"/>
      <c r="C550" s="68"/>
      <c r="D550" s="68"/>
      <c r="E550" s="68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</row>
    <row r="551" spans="1:24" ht="12.75" x14ac:dyDescent="0.2">
      <c r="A551" s="68"/>
      <c r="B551" s="68"/>
      <c r="C551" s="68"/>
      <c r="D551" s="68"/>
      <c r="E551" s="68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</row>
    <row r="552" spans="1:24" ht="12.75" x14ac:dyDescent="0.2">
      <c r="A552" s="68"/>
      <c r="B552" s="68"/>
      <c r="C552" s="68"/>
      <c r="D552" s="68"/>
      <c r="E552" s="68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</row>
    <row r="553" spans="1:24" ht="12.75" x14ac:dyDescent="0.2">
      <c r="A553" s="68"/>
      <c r="B553" s="68"/>
      <c r="C553" s="68"/>
      <c r="D553" s="68"/>
      <c r="E553" s="68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</row>
    <row r="554" spans="1:24" ht="12.75" x14ac:dyDescent="0.2">
      <c r="A554" s="68"/>
      <c r="B554" s="68"/>
      <c r="C554" s="68"/>
      <c r="D554" s="68"/>
      <c r="E554" s="68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</row>
    <row r="555" spans="1:24" ht="12.75" x14ac:dyDescent="0.2">
      <c r="A555" s="68"/>
      <c r="B555" s="68"/>
      <c r="C555" s="68"/>
      <c r="D555" s="68"/>
      <c r="E555" s="68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</row>
    <row r="556" spans="1:24" ht="12.75" x14ac:dyDescent="0.2">
      <c r="A556" s="68"/>
      <c r="B556" s="68"/>
      <c r="C556" s="68"/>
      <c r="D556" s="68"/>
      <c r="E556" s="68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</row>
    <row r="557" spans="1:24" ht="12.75" x14ac:dyDescent="0.2">
      <c r="A557" s="68"/>
      <c r="B557" s="68"/>
      <c r="C557" s="68"/>
      <c r="D557" s="68"/>
      <c r="E557" s="68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</row>
    <row r="558" spans="1:24" ht="12.75" x14ac:dyDescent="0.2">
      <c r="A558" s="68"/>
      <c r="B558" s="68"/>
      <c r="C558" s="68"/>
      <c r="D558" s="68"/>
      <c r="E558" s="68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</row>
    <row r="559" spans="1:24" ht="12.75" x14ac:dyDescent="0.2">
      <c r="A559" s="68"/>
      <c r="B559" s="68"/>
      <c r="C559" s="68"/>
      <c r="D559" s="68"/>
      <c r="E559" s="68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</row>
    <row r="560" spans="1:24" ht="12.75" x14ac:dyDescent="0.2">
      <c r="A560" s="68"/>
      <c r="B560" s="68"/>
      <c r="C560" s="68"/>
      <c r="D560" s="68"/>
      <c r="E560" s="68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</row>
    <row r="561" spans="1:24" ht="12.75" x14ac:dyDescent="0.2">
      <c r="A561" s="68"/>
      <c r="B561" s="68"/>
      <c r="C561" s="68"/>
      <c r="D561" s="68"/>
      <c r="E561" s="68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</row>
    <row r="562" spans="1:24" ht="12.75" x14ac:dyDescent="0.2">
      <c r="A562" s="68"/>
      <c r="B562" s="68"/>
      <c r="C562" s="68"/>
      <c r="D562" s="68"/>
      <c r="E562" s="68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</row>
    <row r="563" spans="1:24" ht="12.75" x14ac:dyDescent="0.2">
      <c r="A563" s="68"/>
      <c r="B563" s="68"/>
      <c r="C563" s="68"/>
      <c r="D563" s="68"/>
      <c r="E563" s="68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</row>
    <row r="564" spans="1:24" ht="12.75" x14ac:dyDescent="0.2">
      <c r="A564" s="68"/>
      <c r="B564" s="68"/>
      <c r="C564" s="68"/>
      <c r="D564" s="68"/>
      <c r="E564" s="68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</row>
    <row r="565" spans="1:24" ht="12.75" x14ac:dyDescent="0.2">
      <c r="A565" s="68"/>
      <c r="B565" s="68"/>
      <c r="C565" s="68"/>
      <c r="D565" s="68"/>
      <c r="E565" s="68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</row>
    <row r="566" spans="1:24" ht="12.75" x14ac:dyDescent="0.2">
      <c r="A566" s="68"/>
      <c r="B566" s="68"/>
      <c r="C566" s="68"/>
      <c r="D566" s="68"/>
      <c r="E566" s="68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</row>
    <row r="567" spans="1:24" ht="12.75" x14ac:dyDescent="0.2">
      <c r="A567" s="68"/>
      <c r="B567" s="68"/>
      <c r="C567" s="68"/>
      <c r="D567" s="68"/>
      <c r="E567" s="68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</row>
    <row r="568" spans="1:24" ht="12.75" x14ac:dyDescent="0.2">
      <c r="A568" s="68"/>
      <c r="B568" s="68"/>
      <c r="C568" s="68"/>
      <c r="D568" s="68"/>
      <c r="E568" s="68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</row>
    <row r="569" spans="1:24" ht="12.75" x14ac:dyDescent="0.2">
      <c r="A569" s="68"/>
      <c r="B569" s="68"/>
      <c r="C569" s="68"/>
      <c r="D569" s="68"/>
      <c r="E569" s="68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</row>
    <row r="570" spans="1:24" ht="12.75" x14ac:dyDescent="0.2">
      <c r="A570" s="68"/>
      <c r="B570" s="68"/>
      <c r="C570" s="68"/>
      <c r="D570" s="68"/>
      <c r="E570" s="68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</row>
    <row r="571" spans="1:24" ht="12.75" x14ac:dyDescent="0.2">
      <c r="A571" s="68"/>
      <c r="B571" s="68"/>
      <c r="C571" s="68"/>
      <c r="D571" s="68"/>
      <c r="E571" s="68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</row>
    <row r="572" spans="1:24" ht="12.75" x14ac:dyDescent="0.2">
      <c r="A572" s="68"/>
      <c r="B572" s="68"/>
      <c r="C572" s="68"/>
      <c r="D572" s="68"/>
      <c r="E572" s="68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</row>
    <row r="573" spans="1:24" ht="12.75" x14ac:dyDescent="0.2">
      <c r="A573" s="68"/>
      <c r="B573" s="68"/>
      <c r="C573" s="68"/>
      <c r="D573" s="68"/>
      <c r="E573" s="68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</row>
    <row r="574" spans="1:24" ht="12.75" x14ac:dyDescent="0.2">
      <c r="A574" s="68"/>
      <c r="B574" s="68"/>
      <c r="C574" s="68"/>
      <c r="D574" s="68"/>
      <c r="E574" s="68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</row>
    <row r="575" spans="1:24" ht="12.75" x14ac:dyDescent="0.2">
      <c r="A575" s="68"/>
      <c r="B575" s="68"/>
      <c r="C575" s="68"/>
      <c r="D575" s="68"/>
      <c r="E575" s="68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</row>
    <row r="576" spans="1:24" ht="12.75" x14ac:dyDescent="0.2">
      <c r="A576" s="68"/>
      <c r="B576" s="68"/>
      <c r="C576" s="68"/>
      <c r="D576" s="68"/>
      <c r="E576" s="68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</row>
    <row r="577" spans="1:24" ht="12.75" x14ac:dyDescent="0.2">
      <c r="A577" s="68"/>
      <c r="B577" s="68"/>
      <c r="C577" s="68"/>
      <c r="D577" s="68"/>
      <c r="E577" s="68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</row>
    <row r="578" spans="1:24" ht="12.75" x14ac:dyDescent="0.2">
      <c r="A578" s="68"/>
      <c r="B578" s="68"/>
      <c r="C578" s="68"/>
      <c r="D578" s="68"/>
      <c r="E578" s="68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</row>
    <row r="579" spans="1:24" ht="12.75" x14ac:dyDescent="0.2">
      <c r="A579" s="68"/>
      <c r="B579" s="68"/>
      <c r="C579" s="68"/>
      <c r="D579" s="68"/>
      <c r="E579" s="68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</row>
    <row r="580" spans="1:24" ht="12.75" x14ac:dyDescent="0.2">
      <c r="A580" s="68"/>
      <c r="B580" s="68"/>
      <c r="C580" s="68"/>
      <c r="D580" s="68"/>
      <c r="E580" s="68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</row>
    <row r="581" spans="1:24" ht="12.75" x14ac:dyDescent="0.2">
      <c r="A581" s="68"/>
      <c r="B581" s="68"/>
      <c r="C581" s="68"/>
      <c r="D581" s="68"/>
      <c r="E581" s="68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</row>
    <row r="582" spans="1:24" ht="12.75" x14ac:dyDescent="0.2">
      <c r="A582" s="68"/>
      <c r="B582" s="68"/>
      <c r="C582" s="68"/>
      <c r="D582" s="68"/>
      <c r="E582" s="68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</row>
    <row r="583" spans="1:24" ht="12.75" x14ac:dyDescent="0.2">
      <c r="A583" s="68"/>
      <c r="B583" s="68"/>
      <c r="C583" s="68"/>
      <c r="D583" s="68"/>
      <c r="E583" s="68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</row>
    <row r="584" spans="1:24" ht="12.75" x14ac:dyDescent="0.2">
      <c r="A584" s="68"/>
      <c r="B584" s="68"/>
      <c r="C584" s="68"/>
      <c r="D584" s="68"/>
      <c r="E584" s="68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</row>
    <row r="585" spans="1:24" ht="12.75" x14ac:dyDescent="0.2">
      <c r="A585" s="68"/>
      <c r="B585" s="68"/>
      <c r="C585" s="68"/>
      <c r="D585" s="68"/>
      <c r="E585" s="68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</row>
    <row r="586" spans="1:24" ht="12.75" x14ac:dyDescent="0.2">
      <c r="A586" s="68"/>
      <c r="B586" s="68"/>
      <c r="C586" s="68"/>
      <c r="D586" s="68"/>
      <c r="E586" s="68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</row>
    <row r="587" spans="1:24" ht="12.75" x14ac:dyDescent="0.2">
      <c r="A587" s="68"/>
      <c r="B587" s="68"/>
      <c r="C587" s="68"/>
      <c r="D587" s="68"/>
      <c r="E587" s="68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</row>
    <row r="588" spans="1:24" ht="12.75" x14ac:dyDescent="0.2">
      <c r="A588" s="68"/>
      <c r="B588" s="68"/>
      <c r="C588" s="68"/>
      <c r="D588" s="68"/>
      <c r="E588" s="68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</row>
    <row r="589" spans="1:24" ht="12.75" x14ac:dyDescent="0.2">
      <c r="A589" s="68"/>
      <c r="B589" s="68"/>
      <c r="C589" s="68"/>
      <c r="D589" s="68"/>
      <c r="E589" s="68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</row>
    <row r="590" spans="1:24" ht="12.75" x14ac:dyDescent="0.2">
      <c r="A590" s="68"/>
      <c r="B590" s="68"/>
      <c r="C590" s="68"/>
      <c r="D590" s="68"/>
      <c r="E590" s="68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</row>
    <row r="591" spans="1:24" ht="12.75" x14ac:dyDescent="0.2">
      <c r="A591" s="68"/>
      <c r="B591" s="68"/>
      <c r="C591" s="68"/>
      <c r="D591" s="68"/>
      <c r="E591" s="68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</row>
    <row r="592" spans="1:24" ht="12.75" x14ac:dyDescent="0.2">
      <c r="A592" s="68"/>
      <c r="B592" s="68"/>
      <c r="C592" s="68"/>
      <c r="D592" s="68"/>
      <c r="E592" s="68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</row>
    <row r="593" spans="1:24" ht="12.75" x14ac:dyDescent="0.2">
      <c r="A593" s="68"/>
      <c r="B593" s="68"/>
      <c r="C593" s="68"/>
      <c r="D593" s="68"/>
      <c r="E593" s="68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</row>
    <row r="594" spans="1:24" ht="12.75" x14ac:dyDescent="0.2">
      <c r="A594" s="68"/>
      <c r="B594" s="68"/>
      <c r="C594" s="68"/>
      <c r="D594" s="68"/>
      <c r="E594" s="68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</row>
    <row r="595" spans="1:24" ht="12.75" x14ac:dyDescent="0.2">
      <c r="A595" s="68"/>
      <c r="B595" s="68"/>
      <c r="C595" s="68"/>
      <c r="D595" s="68"/>
      <c r="E595" s="68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</row>
    <row r="596" spans="1:24" ht="12.75" x14ac:dyDescent="0.2">
      <c r="A596" s="68"/>
      <c r="B596" s="68"/>
      <c r="C596" s="68"/>
      <c r="D596" s="68"/>
      <c r="E596" s="68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</row>
    <row r="597" spans="1:24" ht="12.75" x14ac:dyDescent="0.2">
      <c r="A597" s="68"/>
      <c r="B597" s="68"/>
      <c r="C597" s="68"/>
      <c r="D597" s="68"/>
      <c r="E597" s="68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</row>
    <row r="598" spans="1:24" ht="12.75" x14ac:dyDescent="0.2">
      <c r="A598" s="68"/>
      <c r="B598" s="68"/>
      <c r="C598" s="68"/>
      <c r="D598" s="68"/>
      <c r="E598" s="68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</row>
    <row r="599" spans="1:24" ht="12.75" x14ac:dyDescent="0.2">
      <c r="A599" s="68"/>
      <c r="B599" s="68"/>
      <c r="C599" s="68"/>
      <c r="D599" s="68"/>
      <c r="E599" s="68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</row>
    <row r="600" spans="1:24" ht="12.75" x14ac:dyDescent="0.2">
      <c r="A600" s="68"/>
      <c r="B600" s="68"/>
      <c r="C600" s="68"/>
      <c r="D600" s="68"/>
      <c r="E600" s="68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</row>
    <row r="601" spans="1:24" ht="12.75" x14ac:dyDescent="0.2">
      <c r="A601" s="68"/>
      <c r="B601" s="68"/>
      <c r="C601" s="68"/>
      <c r="D601" s="68"/>
      <c r="E601" s="68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</row>
    <row r="602" spans="1:24" ht="12.75" x14ac:dyDescent="0.2">
      <c r="A602" s="68"/>
      <c r="B602" s="68"/>
      <c r="C602" s="68"/>
      <c r="D602" s="68"/>
      <c r="E602" s="68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</row>
    <row r="603" spans="1:24" ht="12.75" x14ac:dyDescent="0.2">
      <c r="A603" s="68"/>
      <c r="B603" s="68"/>
      <c r="C603" s="68"/>
      <c r="D603" s="68"/>
      <c r="E603" s="68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</row>
    <row r="604" spans="1:24" ht="12.75" x14ac:dyDescent="0.2">
      <c r="A604" s="68"/>
      <c r="B604" s="68"/>
      <c r="C604" s="68"/>
      <c r="D604" s="68"/>
      <c r="E604" s="68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</row>
    <row r="605" spans="1:24" ht="12.75" x14ac:dyDescent="0.2">
      <c r="A605" s="68"/>
      <c r="B605" s="68"/>
      <c r="C605" s="68"/>
      <c r="D605" s="68"/>
      <c r="E605" s="68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</row>
    <row r="606" spans="1:24" ht="12.75" x14ac:dyDescent="0.2">
      <c r="A606" s="68"/>
      <c r="B606" s="68"/>
      <c r="C606" s="68"/>
      <c r="D606" s="68"/>
      <c r="E606" s="68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</row>
    <row r="607" spans="1:24" ht="12.75" x14ac:dyDescent="0.2">
      <c r="A607" s="68"/>
      <c r="B607" s="68"/>
      <c r="C607" s="68"/>
      <c r="D607" s="68"/>
      <c r="E607" s="68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</row>
    <row r="608" spans="1:24" ht="12.75" x14ac:dyDescent="0.2">
      <c r="A608" s="68"/>
      <c r="B608" s="68"/>
      <c r="C608" s="68"/>
      <c r="D608" s="68"/>
      <c r="E608" s="68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</row>
    <row r="609" spans="1:24" ht="12.75" x14ac:dyDescent="0.2">
      <c r="A609" s="68"/>
      <c r="B609" s="68"/>
      <c r="C609" s="68"/>
      <c r="D609" s="68"/>
      <c r="E609" s="68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</row>
    <row r="610" spans="1:24" ht="12.75" x14ac:dyDescent="0.2">
      <c r="A610" s="68"/>
      <c r="B610" s="68"/>
      <c r="C610" s="68"/>
      <c r="D610" s="68"/>
      <c r="E610" s="68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</row>
    <row r="611" spans="1:24" ht="12.75" x14ac:dyDescent="0.2">
      <c r="A611" s="68"/>
      <c r="B611" s="68"/>
      <c r="C611" s="68"/>
      <c r="D611" s="68"/>
      <c r="E611" s="68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</row>
    <row r="612" spans="1:24" ht="12.75" x14ac:dyDescent="0.2">
      <c r="A612" s="68"/>
      <c r="B612" s="68"/>
      <c r="C612" s="68"/>
      <c r="D612" s="68"/>
      <c r="E612" s="68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</row>
    <row r="613" spans="1:24" ht="12.75" x14ac:dyDescent="0.2">
      <c r="A613" s="68"/>
      <c r="B613" s="68"/>
      <c r="C613" s="68"/>
      <c r="D613" s="68"/>
      <c r="E613" s="68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</row>
    <row r="614" spans="1:24" ht="12.75" x14ac:dyDescent="0.2">
      <c r="A614" s="68"/>
      <c r="B614" s="68"/>
      <c r="C614" s="68"/>
      <c r="D614" s="68"/>
      <c r="E614" s="68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</row>
    <row r="615" spans="1:24" ht="12.75" x14ac:dyDescent="0.2">
      <c r="A615" s="68"/>
      <c r="B615" s="68"/>
      <c r="C615" s="68"/>
      <c r="D615" s="68"/>
      <c r="E615" s="68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</row>
    <row r="616" spans="1:24" ht="12.75" x14ac:dyDescent="0.2">
      <c r="A616" s="68"/>
      <c r="B616" s="68"/>
      <c r="C616" s="68"/>
      <c r="D616" s="68"/>
      <c r="E616" s="68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</row>
    <row r="617" spans="1:24" ht="12.75" x14ac:dyDescent="0.2">
      <c r="A617" s="68"/>
      <c r="B617" s="68"/>
      <c r="C617" s="68"/>
      <c r="D617" s="68"/>
      <c r="E617" s="68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</row>
    <row r="618" spans="1:24" ht="12.75" x14ac:dyDescent="0.2">
      <c r="A618" s="68"/>
      <c r="B618" s="68"/>
      <c r="C618" s="68"/>
      <c r="D618" s="68"/>
      <c r="E618" s="68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</row>
    <row r="619" spans="1:24" ht="12.75" x14ac:dyDescent="0.2">
      <c r="A619" s="68"/>
      <c r="B619" s="68"/>
      <c r="C619" s="68"/>
      <c r="D619" s="68"/>
      <c r="E619" s="68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</row>
    <row r="620" spans="1:24" ht="12.75" x14ac:dyDescent="0.2">
      <c r="A620" s="68"/>
      <c r="B620" s="68"/>
      <c r="C620" s="68"/>
      <c r="D620" s="68"/>
      <c r="E620" s="68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</row>
    <row r="621" spans="1:24" ht="12.75" x14ac:dyDescent="0.2">
      <c r="A621" s="68"/>
      <c r="B621" s="68"/>
      <c r="C621" s="68"/>
      <c r="D621" s="68"/>
      <c r="E621" s="68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</row>
    <row r="622" spans="1:24" ht="12.75" x14ac:dyDescent="0.2">
      <c r="A622" s="68"/>
      <c r="B622" s="68"/>
      <c r="C622" s="68"/>
      <c r="D622" s="68"/>
      <c r="E622" s="68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</row>
    <row r="623" spans="1:24" ht="12.75" x14ac:dyDescent="0.2">
      <c r="A623" s="68"/>
      <c r="B623" s="68"/>
      <c r="C623" s="68"/>
      <c r="D623" s="68"/>
      <c r="E623" s="68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</row>
    <row r="624" spans="1:24" ht="12.75" x14ac:dyDescent="0.2">
      <c r="A624" s="68"/>
      <c r="B624" s="68"/>
      <c r="C624" s="68"/>
      <c r="D624" s="68"/>
      <c r="E624" s="68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</row>
    <row r="625" spans="1:24" ht="12.75" x14ac:dyDescent="0.2">
      <c r="A625" s="68"/>
      <c r="B625" s="68"/>
      <c r="C625" s="68"/>
      <c r="D625" s="68"/>
      <c r="E625" s="68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</row>
    <row r="626" spans="1:24" ht="12.75" x14ac:dyDescent="0.2">
      <c r="A626" s="68"/>
      <c r="B626" s="68"/>
      <c r="C626" s="68"/>
      <c r="D626" s="68"/>
      <c r="E626" s="68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</row>
    <row r="627" spans="1:24" ht="12.75" x14ac:dyDescent="0.2">
      <c r="A627" s="68"/>
      <c r="B627" s="68"/>
      <c r="C627" s="68"/>
      <c r="D627" s="68"/>
      <c r="E627" s="68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</row>
    <row r="628" spans="1:24" ht="12.75" x14ac:dyDescent="0.2">
      <c r="A628" s="68"/>
      <c r="B628" s="68"/>
      <c r="C628" s="68"/>
      <c r="D628" s="68"/>
      <c r="E628" s="68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</row>
    <row r="629" spans="1:24" ht="12.75" x14ac:dyDescent="0.2">
      <c r="A629" s="68"/>
      <c r="B629" s="68"/>
      <c r="C629" s="68"/>
      <c r="D629" s="68"/>
      <c r="E629" s="68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</row>
    <row r="630" spans="1:24" ht="12.75" x14ac:dyDescent="0.2">
      <c r="A630" s="68"/>
      <c r="B630" s="68"/>
      <c r="C630" s="68"/>
      <c r="D630" s="68"/>
      <c r="E630" s="68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</row>
    <row r="631" spans="1:24" ht="12.75" x14ac:dyDescent="0.2">
      <c r="A631" s="68"/>
      <c r="B631" s="68"/>
      <c r="C631" s="68"/>
      <c r="D631" s="68"/>
      <c r="E631" s="68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</row>
    <row r="632" spans="1:24" ht="12.75" x14ac:dyDescent="0.2">
      <c r="A632" s="68"/>
      <c r="B632" s="68"/>
      <c r="C632" s="68"/>
      <c r="D632" s="68"/>
      <c r="E632" s="68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</row>
    <row r="633" spans="1:24" ht="12.75" x14ac:dyDescent="0.2">
      <c r="A633" s="68"/>
      <c r="B633" s="68"/>
      <c r="C633" s="68"/>
      <c r="D633" s="68"/>
      <c r="E633" s="68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</row>
    <row r="634" spans="1:24" ht="12.75" x14ac:dyDescent="0.2">
      <c r="A634" s="68"/>
      <c r="B634" s="68"/>
      <c r="C634" s="68"/>
      <c r="D634" s="68"/>
      <c r="E634" s="68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</row>
    <row r="635" spans="1:24" ht="12.75" x14ac:dyDescent="0.2">
      <c r="A635" s="68"/>
      <c r="B635" s="68"/>
      <c r="C635" s="68"/>
      <c r="D635" s="68"/>
      <c r="E635" s="68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</row>
    <row r="636" spans="1:24" ht="12.75" x14ac:dyDescent="0.2">
      <c r="A636" s="68"/>
      <c r="B636" s="68"/>
      <c r="C636" s="68"/>
      <c r="D636" s="68"/>
      <c r="E636" s="68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</row>
    <row r="637" spans="1:24" ht="12.75" x14ac:dyDescent="0.2">
      <c r="A637" s="68"/>
      <c r="B637" s="68"/>
      <c r="C637" s="68"/>
      <c r="D637" s="68"/>
      <c r="E637" s="68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</row>
    <row r="638" spans="1:24" ht="12.75" x14ac:dyDescent="0.2">
      <c r="A638" s="68"/>
      <c r="B638" s="68"/>
      <c r="C638" s="68"/>
      <c r="D638" s="68"/>
      <c r="E638" s="68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</row>
    <row r="639" spans="1:24" ht="12.75" x14ac:dyDescent="0.2">
      <c r="A639" s="68"/>
      <c r="B639" s="68"/>
      <c r="C639" s="68"/>
      <c r="D639" s="68"/>
      <c r="E639" s="68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</row>
    <row r="640" spans="1:24" ht="12.75" x14ac:dyDescent="0.2">
      <c r="A640" s="68"/>
      <c r="B640" s="68"/>
      <c r="C640" s="68"/>
      <c r="D640" s="68"/>
      <c r="E640" s="68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</row>
    <row r="641" spans="1:24" ht="12.75" x14ac:dyDescent="0.2">
      <c r="A641" s="68"/>
      <c r="B641" s="68"/>
      <c r="C641" s="68"/>
      <c r="D641" s="68"/>
      <c r="E641" s="68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</row>
    <row r="642" spans="1:24" ht="12.75" x14ac:dyDescent="0.2">
      <c r="A642" s="68"/>
      <c r="B642" s="68"/>
      <c r="C642" s="68"/>
      <c r="D642" s="68"/>
      <c r="E642" s="68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</row>
    <row r="643" spans="1:24" ht="12.75" x14ac:dyDescent="0.2">
      <c r="A643" s="68"/>
      <c r="B643" s="68"/>
      <c r="C643" s="68"/>
      <c r="D643" s="68"/>
      <c r="E643" s="68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</row>
    <row r="644" spans="1:24" ht="12.75" x14ac:dyDescent="0.2">
      <c r="A644" s="68"/>
      <c r="B644" s="68"/>
      <c r="C644" s="68"/>
      <c r="D644" s="68"/>
      <c r="E644" s="68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</row>
    <row r="645" spans="1:24" ht="12.75" x14ac:dyDescent="0.2">
      <c r="A645" s="68"/>
      <c r="B645" s="68"/>
      <c r="C645" s="68"/>
      <c r="D645" s="68"/>
      <c r="E645" s="68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</row>
    <row r="646" spans="1:24" ht="12.75" x14ac:dyDescent="0.2">
      <c r="A646" s="68"/>
      <c r="B646" s="68"/>
      <c r="C646" s="68"/>
      <c r="D646" s="68"/>
      <c r="E646" s="68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</row>
    <row r="647" spans="1:24" ht="12.75" x14ac:dyDescent="0.2">
      <c r="A647" s="68"/>
      <c r="B647" s="68"/>
      <c r="C647" s="68"/>
      <c r="D647" s="68"/>
      <c r="E647" s="68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</row>
    <row r="648" spans="1:24" ht="12.75" x14ac:dyDescent="0.2">
      <c r="A648" s="68"/>
      <c r="B648" s="68"/>
      <c r="C648" s="68"/>
      <c r="D648" s="68"/>
      <c r="E648" s="68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</row>
    <row r="649" spans="1:24" ht="12.75" x14ac:dyDescent="0.2">
      <c r="A649" s="68"/>
      <c r="B649" s="68"/>
      <c r="C649" s="68"/>
      <c r="D649" s="68"/>
      <c r="E649" s="68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</row>
    <row r="650" spans="1:24" ht="12.75" x14ac:dyDescent="0.2">
      <c r="A650" s="68"/>
      <c r="B650" s="68"/>
      <c r="C650" s="68"/>
      <c r="D650" s="68"/>
      <c r="E650" s="68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</row>
    <row r="651" spans="1:24" ht="12.75" x14ac:dyDescent="0.2">
      <c r="A651" s="68"/>
      <c r="B651" s="68"/>
      <c r="C651" s="68"/>
      <c r="D651" s="68"/>
      <c r="E651" s="68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</row>
    <row r="652" spans="1:24" ht="12.75" x14ac:dyDescent="0.2">
      <c r="A652" s="68"/>
      <c r="B652" s="68"/>
      <c r="C652" s="68"/>
      <c r="D652" s="68"/>
      <c r="E652" s="68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</row>
    <row r="653" spans="1:24" ht="12.75" x14ac:dyDescent="0.2">
      <c r="A653" s="68"/>
      <c r="B653" s="68"/>
      <c r="C653" s="68"/>
      <c r="D653" s="68"/>
      <c r="E653" s="68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</row>
    <row r="654" spans="1:24" ht="12.75" x14ac:dyDescent="0.2">
      <c r="A654" s="68"/>
      <c r="B654" s="68"/>
      <c r="C654" s="68"/>
      <c r="D654" s="68"/>
      <c r="E654" s="68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</row>
    <row r="655" spans="1:24" ht="12.75" x14ac:dyDescent="0.2">
      <c r="A655" s="68"/>
      <c r="B655" s="68"/>
      <c r="C655" s="68"/>
      <c r="D655" s="68"/>
      <c r="E655" s="68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</row>
    <row r="656" spans="1:24" ht="12.75" x14ac:dyDescent="0.2">
      <c r="A656" s="68"/>
      <c r="B656" s="68"/>
      <c r="C656" s="68"/>
      <c r="D656" s="68"/>
      <c r="E656" s="68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</row>
    <row r="657" spans="1:24" ht="12.75" x14ac:dyDescent="0.2">
      <c r="A657" s="68"/>
      <c r="B657" s="68"/>
      <c r="C657" s="68"/>
      <c r="D657" s="68"/>
      <c r="E657" s="68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</row>
    <row r="658" spans="1:24" ht="12.75" x14ac:dyDescent="0.2">
      <c r="A658" s="68"/>
      <c r="B658" s="68"/>
      <c r="C658" s="68"/>
      <c r="D658" s="68"/>
      <c r="E658" s="68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</row>
    <row r="659" spans="1:24" ht="12.75" x14ac:dyDescent="0.2">
      <c r="A659" s="68"/>
      <c r="B659" s="68"/>
      <c r="C659" s="68"/>
      <c r="D659" s="68"/>
      <c r="E659" s="68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</row>
    <row r="660" spans="1:24" ht="12.75" x14ac:dyDescent="0.2">
      <c r="A660" s="68"/>
      <c r="B660" s="68"/>
      <c r="C660" s="68"/>
      <c r="D660" s="68"/>
      <c r="E660" s="68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</row>
    <row r="661" spans="1:24" ht="12.75" x14ac:dyDescent="0.2">
      <c r="A661" s="68"/>
      <c r="B661" s="68"/>
      <c r="C661" s="68"/>
      <c r="D661" s="68"/>
      <c r="E661" s="68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</row>
    <row r="662" spans="1:24" ht="12.75" x14ac:dyDescent="0.2">
      <c r="A662" s="68"/>
      <c r="B662" s="68"/>
      <c r="C662" s="68"/>
      <c r="D662" s="68"/>
      <c r="E662" s="68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</row>
    <row r="663" spans="1:24" ht="12.75" x14ac:dyDescent="0.2">
      <c r="A663" s="68"/>
      <c r="B663" s="68"/>
      <c r="C663" s="68"/>
      <c r="D663" s="68"/>
      <c r="E663" s="68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</row>
    <row r="664" spans="1:24" ht="12.75" x14ac:dyDescent="0.2">
      <c r="A664" s="68"/>
      <c r="B664" s="68"/>
      <c r="C664" s="68"/>
      <c r="D664" s="68"/>
      <c r="E664" s="68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</row>
    <row r="665" spans="1:24" ht="12.75" x14ac:dyDescent="0.2">
      <c r="A665" s="68"/>
      <c r="B665" s="68"/>
      <c r="C665" s="68"/>
      <c r="D665" s="68"/>
      <c r="E665" s="68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</row>
    <row r="666" spans="1:24" ht="12.75" x14ac:dyDescent="0.2">
      <c r="A666" s="68"/>
      <c r="B666" s="68"/>
      <c r="C666" s="68"/>
      <c r="D666" s="68"/>
      <c r="E666" s="68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</row>
    <row r="667" spans="1:24" ht="12.75" x14ac:dyDescent="0.2">
      <c r="A667" s="68"/>
      <c r="B667" s="68"/>
      <c r="C667" s="68"/>
      <c r="D667" s="68"/>
      <c r="E667" s="68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</row>
    <row r="668" spans="1:24" ht="12.75" x14ac:dyDescent="0.2">
      <c r="A668" s="68"/>
      <c r="B668" s="68"/>
      <c r="C668" s="68"/>
      <c r="D668" s="68"/>
      <c r="E668" s="68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</row>
    <row r="669" spans="1:24" ht="12.75" x14ac:dyDescent="0.2">
      <c r="A669" s="68"/>
      <c r="B669" s="68"/>
      <c r="C669" s="68"/>
      <c r="D669" s="68"/>
      <c r="E669" s="68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</row>
    <row r="670" spans="1:24" ht="12.75" x14ac:dyDescent="0.2">
      <c r="A670" s="68"/>
      <c r="B670" s="68"/>
      <c r="C670" s="68"/>
      <c r="D670" s="68"/>
      <c r="E670" s="68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</row>
    <row r="671" spans="1:24" ht="12.75" x14ac:dyDescent="0.2">
      <c r="A671" s="68"/>
      <c r="B671" s="68"/>
      <c r="C671" s="68"/>
      <c r="D671" s="68"/>
      <c r="E671" s="68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</row>
    <row r="672" spans="1:24" ht="12.75" x14ac:dyDescent="0.2">
      <c r="A672" s="68"/>
      <c r="B672" s="68"/>
      <c r="C672" s="68"/>
      <c r="D672" s="68"/>
      <c r="E672" s="68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</row>
    <row r="673" spans="1:24" ht="12.75" x14ac:dyDescent="0.2">
      <c r="A673" s="68"/>
      <c r="B673" s="68"/>
      <c r="C673" s="68"/>
      <c r="D673" s="68"/>
      <c r="E673" s="68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</row>
    <row r="674" spans="1:24" ht="12.75" x14ac:dyDescent="0.2">
      <c r="A674" s="68"/>
      <c r="B674" s="68"/>
      <c r="C674" s="68"/>
      <c r="D674" s="68"/>
      <c r="E674" s="68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</row>
    <row r="675" spans="1:24" ht="12.75" x14ac:dyDescent="0.2">
      <c r="A675" s="68"/>
      <c r="B675" s="68"/>
      <c r="C675" s="68"/>
      <c r="D675" s="68"/>
      <c r="E675" s="68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</row>
    <row r="676" spans="1:24" ht="12.75" x14ac:dyDescent="0.2">
      <c r="A676" s="68"/>
      <c r="B676" s="68"/>
      <c r="C676" s="68"/>
      <c r="D676" s="68"/>
      <c r="E676" s="68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</row>
    <row r="677" spans="1:24" ht="12.75" x14ac:dyDescent="0.2">
      <c r="A677" s="68"/>
      <c r="B677" s="68"/>
      <c r="C677" s="68"/>
      <c r="D677" s="68"/>
      <c r="E677" s="68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</row>
    <row r="678" spans="1:24" ht="12.75" x14ac:dyDescent="0.2">
      <c r="A678" s="68"/>
      <c r="B678" s="68"/>
      <c r="C678" s="68"/>
      <c r="D678" s="68"/>
      <c r="E678" s="68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</row>
    <row r="679" spans="1:24" ht="12.75" x14ac:dyDescent="0.2">
      <c r="A679" s="68"/>
      <c r="B679" s="68"/>
      <c r="C679" s="68"/>
      <c r="D679" s="68"/>
      <c r="E679" s="68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</row>
    <row r="680" spans="1:24" ht="12.75" x14ac:dyDescent="0.2">
      <c r="A680" s="68"/>
      <c r="B680" s="68"/>
      <c r="C680" s="68"/>
      <c r="D680" s="68"/>
      <c r="E680" s="68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</row>
    <row r="681" spans="1:24" ht="12.75" x14ac:dyDescent="0.2">
      <c r="A681" s="68"/>
      <c r="B681" s="68"/>
      <c r="C681" s="68"/>
      <c r="D681" s="68"/>
      <c r="E681" s="68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</row>
    <row r="682" spans="1:24" ht="12.75" x14ac:dyDescent="0.2">
      <c r="A682" s="68"/>
      <c r="B682" s="68"/>
      <c r="C682" s="68"/>
      <c r="D682" s="68"/>
      <c r="E682" s="68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</row>
    <row r="683" spans="1:24" ht="12.75" x14ac:dyDescent="0.2">
      <c r="A683" s="68"/>
      <c r="B683" s="68"/>
      <c r="C683" s="68"/>
      <c r="D683" s="68"/>
      <c r="E683" s="68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</row>
    <row r="684" spans="1:24" ht="12.75" x14ac:dyDescent="0.2">
      <c r="A684" s="68"/>
      <c r="B684" s="68"/>
      <c r="C684" s="68"/>
      <c r="D684" s="68"/>
      <c r="E684" s="68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</row>
    <row r="685" spans="1:24" ht="12.75" x14ac:dyDescent="0.2">
      <c r="A685" s="68"/>
      <c r="B685" s="68"/>
      <c r="C685" s="68"/>
      <c r="D685" s="68"/>
      <c r="E685" s="68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</row>
    <row r="686" spans="1:24" ht="12.75" x14ac:dyDescent="0.2">
      <c r="A686" s="68"/>
      <c r="B686" s="68"/>
      <c r="C686" s="68"/>
      <c r="D686" s="68"/>
      <c r="E686" s="68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</row>
    <row r="687" spans="1:24" ht="12.75" x14ac:dyDescent="0.2">
      <c r="A687" s="68"/>
      <c r="B687" s="68"/>
      <c r="C687" s="68"/>
      <c r="D687" s="68"/>
      <c r="E687" s="68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</row>
    <row r="688" spans="1:24" ht="12.75" x14ac:dyDescent="0.2">
      <c r="A688" s="68"/>
      <c r="B688" s="68"/>
      <c r="C688" s="68"/>
      <c r="D688" s="68"/>
      <c r="E688" s="68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</row>
    <row r="689" spans="1:24" ht="12.75" x14ac:dyDescent="0.2">
      <c r="A689" s="68"/>
      <c r="B689" s="68"/>
      <c r="C689" s="68"/>
      <c r="D689" s="68"/>
      <c r="E689" s="68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</row>
    <row r="690" spans="1:24" ht="12.75" x14ac:dyDescent="0.2">
      <c r="A690" s="68"/>
      <c r="B690" s="68"/>
      <c r="C690" s="68"/>
      <c r="D690" s="68"/>
      <c r="E690" s="68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</row>
    <row r="691" spans="1:24" ht="12.75" x14ac:dyDescent="0.2">
      <c r="A691" s="68"/>
      <c r="B691" s="68"/>
      <c r="C691" s="68"/>
      <c r="D691" s="68"/>
      <c r="E691" s="68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</row>
    <row r="692" spans="1:24" ht="12.75" x14ac:dyDescent="0.2">
      <c r="A692" s="68"/>
      <c r="B692" s="68"/>
      <c r="C692" s="68"/>
      <c r="D692" s="68"/>
      <c r="E692" s="68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</row>
    <row r="693" spans="1:24" ht="12.75" x14ac:dyDescent="0.2">
      <c r="A693" s="68"/>
      <c r="B693" s="68"/>
      <c r="C693" s="68"/>
      <c r="D693" s="68"/>
      <c r="E693" s="68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</row>
    <row r="694" spans="1:24" ht="12.75" x14ac:dyDescent="0.2">
      <c r="A694" s="68"/>
      <c r="B694" s="68"/>
      <c r="C694" s="68"/>
      <c r="D694" s="68"/>
      <c r="E694" s="68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</row>
    <row r="695" spans="1:24" ht="12.75" x14ac:dyDescent="0.2">
      <c r="A695" s="68"/>
      <c r="B695" s="68"/>
      <c r="C695" s="68"/>
      <c r="D695" s="68"/>
      <c r="E695" s="68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</row>
    <row r="696" spans="1:24" ht="12.75" x14ac:dyDescent="0.2">
      <c r="A696" s="68"/>
      <c r="B696" s="68"/>
      <c r="C696" s="68"/>
      <c r="D696" s="68"/>
      <c r="E696" s="68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</row>
    <row r="697" spans="1:24" ht="12.75" x14ac:dyDescent="0.2">
      <c r="A697" s="68"/>
      <c r="B697" s="68"/>
      <c r="C697" s="68"/>
      <c r="D697" s="68"/>
      <c r="E697" s="68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</row>
    <row r="698" spans="1:24" ht="12.75" x14ac:dyDescent="0.2">
      <c r="A698" s="68"/>
      <c r="B698" s="68"/>
      <c r="C698" s="68"/>
      <c r="D698" s="68"/>
      <c r="E698" s="68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</row>
    <row r="699" spans="1:24" ht="12.75" x14ac:dyDescent="0.2">
      <c r="A699" s="68"/>
      <c r="B699" s="68"/>
      <c r="C699" s="68"/>
      <c r="D699" s="68"/>
      <c r="E699" s="68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</row>
    <row r="700" spans="1:24" ht="12.75" x14ac:dyDescent="0.2">
      <c r="A700" s="68"/>
      <c r="B700" s="68"/>
      <c r="C700" s="68"/>
      <c r="D700" s="68"/>
      <c r="E700" s="68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</row>
    <row r="701" spans="1:24" ht="12.75" x14ac:dyDescent="0.2">
      <c r="A701" s="68"/>
      <c r="B701" s="68"/>
      <c r="C701" s="68"/>
      <c r="D701" s="68"/>
      <c r="E701" s="68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</row>
    <row r="702" spans="1:24" ht="12.75" x14ac:dyDescent="0.2">
      <c r="A702" s="68"/>
      <c r="B702" s="68"/>
      <c r="C702" s="68"/>
      <c r="D702" s="68"/>
      <c r="E702" s="68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</row>
    <row r="703" spans="1:24" ht="12.75" x14ac:dyDescent="0.2">
      <c r="A703" s="68"/>
      <c r="B703" s="68"/>
      <c r="C703" s="68"/>
      <c r="D703" s="68"/>
      <c r="E703" s="68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</row>
    <row r="704" spans="1:24" ht="12.75" x14ac:dyDescent="0.2">
      <c r="A704" s="68"/>
      <c r="B704" s="68"/>
      <c r="C704" s="68"/>
      <c r="D704" s="68"/>
      <c r="E704" s="68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</row>
    <row r="705" spans="1:24" ht="12.75" x14ac:dyDescent="0.2">
      <c r="A705" s="68"/>
      <c r="B705" s="68"/>
      <c r="C705" s="68"/>
      <c r="D705" s="68"/>
      <c r="E705" s="68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</row>
    <row r="706" spans="1:24" ht="12.75" x14ac:dyDescent="0.2">
      <c r="A706" s="68"/>
      <c r="B706" s="68"/>
      <c r="C706" s="68"/>
      <c r="D706" s="68"/>
      <c r="E706" s="68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</row>
    <row r="707" spans="1:24" ht="12.75" x14ac:dyDescent="0.2">
      <c r="A707" s="68"/>
      <c r="B707" s="68"/>
      <c r="C707" s="68"/>
      <c r="D707" s="68"/>
      <c r="E707" s="68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</row>
    <row r="708" spans="1:24" ht="12.75" x14ac:dyDescent="0.2">
      <c r="A708" s="68"/>
      <c r="B708" s="68"/>
      <c r="C708" s="68"/>
      <c r="D708" s="68"/>
      <c r="E708" s="68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</row>
    <row r="709" spans="1:24" ht="12.75" x14ac:dyDescent="0.2">
      <c r="A709" s="68"/>
      <c r="B709" s="68"/>
      <c r="C709" s="68"/>
      <c r="D709" s="68"/>
      <c r="E709" s="68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</row>
    <row r="710" spans="1:24" ht="12.75" x14ac:dyDescent="0.2">
      <c r="A710" s="68"/>
      <c r="B710" s="68"/>
      <c r="C710" s="68"/>
      <c r="D710" s="68"/>
      <c r="E710" s="68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</row>
    <row r="711" spans="1:24" ht="12.75" x14ac:dyDescent="0.2">
      <c r="A711" s="68"/>
      <c r="B711" s="68"/>
      <c r="C711" s="68"/>
      <c r="D711" s="68"/>
      <c r="E711" s="68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</row>
    <row r="712" spans="1:24" ht="12.75" x14ac:dyDescent="0.2">
      <c r="A712" s="68"/>
      <c r="B712" s="68"/>
      <c r="C712" s="68"/>
      <c r="D712" s="68"/>
      <c r="E712" s="68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</row>
    <row r="713" spans="1:24" ht="12.75" x14ac:dyDescent="0.2">
      <c r="A713" s="68"/>
      <c r="B713" s="68"/>
      <c r="C713" s="68"/>
      <c r="D713" s="68"/>
      <c r="E713" s="68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</row>
    <row r="714" spans="1:24" ht="12.75" x14ac:dyDescent="0.2">
      <c r="A714" s="68"/>
      <c r="B714" s="68"/>
      <c r="C714" s="68"/>
      <c r="D714" s="68"/>
      <c r="E714" s="68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</row>
    <row r="715" spans="1:24" ht="12.75" x14ac:dyDescent="0.2">
      <c r="A715" s="68"/>
      <c r="B715" s="68"/>
      <c r="C715" s="68"/>
      <c r="D715" s="68"/>
      <c r="E715" s="68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</row>
    <row r="716" spans="1:24" ht="12.75" x14ac:dyDescent="0.2">
      <c r="A716" s="68"/>
      <c r="B716" s="68"/>
      <c r="C716" s="68"/>
      <c r="D716" s="68"/>
      <c r="E716" s="68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</row>
    <row r="717" spans="1:24" ht="12.75" x14ac:dyDescent="0.2">
      <c r="A717" s="68"/>
      <c r="B717" s="68"/>
      <c r="C717" s="68"/>
      <c r="D717" s="68"/>
      <c r="E717" s="68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</row>
    <row r="718" spans="1:24" ht="12.75" x14ac:dyDescent="0.2">
      <c r="A718" s="68"/>
      <c r="B718" s="68"/>
      <c r="C718" s="68"/>
      <c r="D718" s="68"/>
      <c r="E718" s="68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</row>
    <row r="719" spans="1:24" ht="12.75" x14ac:dyDescent="0.2">
      <c r="A719" s="68"/>
      <c r="B719" s="68"/>
      <c r="C719" s="68"/>
      <c r="D719" s="68"/>
      <c r="E719" s="68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</row>
    <row r="720" spans="1:24" ht="12.75" x14ac:dyDescent="0.2">
      <c r="A720" s="68"/>
      <c r="B720" s="68"/>
      <c r="C720" s="68"/>
      <c r="D720" s="68"/>
      <c r="E720" s="68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</row>
    <row r="721" spans="1:24" ht="12.75" x14ac:dyDescent="0.2">
      <c r="A721" s="68"/>
      <c r="B721" s="68"/>
      <c r="C721" s="68"/>
      <c r="D721" s="68"/>
      <c r="E721" s="68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</row>
    <row r="722" spans="1:24" ht="12.75" x14ac:dyDescent="0.2">
      <c r="A722" s="68"/>
      <c r="B722" s="68"/>
      <c r="C722" s="68"/>
      <c r="D722" s="68"/>
      <c r="E722" s="68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</row>
    <row r="723" spans="1:24" ht="12.75" x14ac:dyDescent="0.2">
      <c r="A723" s="68"/>
      <c r="B723" s="68"/>
      <c r="C723" s="68"/>
      <c r="D723" s="68"/>
      <c r="E723" s="68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</row>
    <row r="724" spans="1:24" ht="12.75" x14ac:dyDescent="0.2">
      <c r="A724" s="68"/>
      <c r="B724" s="68"/>
      <c r="C724" s="68"/>
      <c r="D724" s="68"/>
      <c r="E724" s="68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</row>
    <row r="725" spans="1:24" ht="12.75" x14ac:dyDescent="0.2">
      <c r="A725" s="68"/>
      <c r="B725" s="68"/>
      <c r="C725" s="68"/>
      <c r="D725" s="68"/>
      <c r="E725" s="68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</row>
    <row r="726" spans="1:24" ht="12.75" x14ac:dyDescent="0.2">
      <c r="A726" s="68"/>
      <c r="B726" s="68"/>
      <c r="C726" s="68"/>
      <c r="D726" s="68"/>
      <c r="E726" s="68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</row>
    <row r="727" spans="1:24" ht="12.75" x14ac:dyDescent="0.2">
      <c r="A727" s="68"/>
      <c r="B727" s="68"/>
      <c r="C727" s="68"/>
      <c r="D727" s="68"/>
      <c r="E727" s="68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</row>
    <row r="728" spans="1:24" ht="12.75" x14ac:dyDescent="0.2">
      <c r="A728" s="68"/>
      <c r="B728" s="68"/>
      <c r="C728" s="68"/>
      <c r="D728" s="68"/>
      <c r="E728" s="68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</row>
    <row r="729" spans="1:24" ht="12.75" x14ac:dyDescent="0.2">
      <c r="A729" s="68"/>
      <c r="B729" s="68"/>
      <c r="C729" s="68"/>
      <c r="D729" s="68"/>
      <c r="E729" s="68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</row>
    <row r="730" spans="1:24" ht="12.75" x14ac:dyDescent="0.2">
      <c r="A730" s="68"/>
      <c r="B730" s="68"/>
      <c r="C730" s="68"/>
      <c r="D730" s="68"/>
      <c r="E730" s="68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</row>
    <row r="731" spans="1:24" ht="12.75" x14ac:dyDescent="0.2">
      <c r="A731" s="68"/>
      <c r="B731" s="68"/>
      <c r="C731" s="68"/>
      <c r="D731" s="68"/>
      <c r="E731" s="68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</row>
    <row r="732" spans="1:24" ht="12.75" x14ac:dyDescent="0.2">
      <c r="A732" s="68"/>
      <c r="B732" s="68"/>
      <c r="C732" s="68"/>
      <c r="D732" s="68"/>
      <c r="E732" s="68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</row>
    <row r="733" spans="1:24" ht="12.75" x14ac:dyDescent="0.2">
      <c r="A733" s="68"/>
      <c r="B733" s="68"/>
      <c r="C733" s="68"/>
      <c r="D733" s="68"/>
      <c r="E733" s="68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</row>
    <row r="734" spans="1:24" ht="12.75" x14ac:dyDescent="0.2">
      <c r="A734" s="68"/>
      <c r="B734" s="68"/>
      <c r="C734" s="68"/>
      <c r="D734" s="68"/>
      <c r="E734" s="68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</row>
    <row r="735" spans="1:24" ht="12.75" x14ac:dyDescent="0.2">
      <c r="A735" s="68"/>
      <c r="B735" s="68"/>
      <c r="C735" s="68"/>
      <c r="D735" s="68"/>
      <c r="E735" s="68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</row>
    <row r="736" spans="1:24" ht="12.75" x14ac:dyDescent="0.2">
      <c r="A736" s="68"/>
      <c r="B736" s="68"/>
      <c r="C736" s="68"/>
      <c r="D736" s="68"/>
      <c r="E736" s="68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</row>
    <row r="737" spans="1:24" ht="12.75" x14ac:dyDescent="0.2">
      <c r="A737" s="68"/>
      <c r="B737" s="68"/>
      <c r="C737" s="68"/>
      <c r="D737" s="68"/>
      <c r="E737" s="68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</row>
    <row r="738" spans="1:24" ht="12.75" x14ac:dyDescent="0.2">
      <c r="A738" s="68"/>
      <c r="B738" s="68"/>
      <c r="C738" s="68"/>
      <c r="D738" s="68"/>
      <c r="E738" s="68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</row>
    <row r="739" spans="1:24" ht="12.75" x14ac:dyDescent="0.2">
      <c r="A739" s="68"/>
      <c r="B739" s="68"/>
      <c r="C739" s="68"/>
      <c r="D739" s="68"/>
      <c r="E739" s="68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</row>
    <row r="740" spans="1:24" ht="12.75" x14ac:dyDescent="0.2">
      <c r="A740" s="68"/>
      <c r="B740" s="68"/>
      <c r="C740" s="68"/>
      <c r="D740" s="68"/>
      <c r="E740" s="68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</row>
    <row r="741" spans="1:24" ht="12.75" x14ac:dyDescent="0.2">
      <c r="A741" s="68"/>
      <c r="B741" s="68"/>
      <c r="C741" s="68"/>
      <c r="D741" s="68"/>
      <c r="E741" s="68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</row>
    <row r="742" spans="1:24" ht="12.75" x14ac:dyDescent="0.2">
      <c r="A742" s="68"/>
      <c r="B742" s="68"/>
      <c r="C742" s="68"/>
      <c r="D742" s="68"/>
      <c r="E742" s="68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</row>
    <row r="743" spans="1:24" ht="12.75" x14ac:dyDescent="0.2">
      <c r="A743" s="68"/>
      <c r="B743" s="68"/>
      <c r="C743" s="68"/>
      <c r="D743" s="68"/>
      <c r="E743" s="68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</row>
    <row r="744" spans="1:24" ht="12.75" x14ac:dyDescent="0.2">
      <c r="A744" s="68"/>
      <c r="B744" s="68"/>
      <c r="C744" s="68"/>
      <c r="D744" s="68"/>
      <c r="E744" s="68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</row>
    <row r="745" spans="1:24" ht="12.75" x14ac:dyDescent="0.2">
      <c r="A745" s="68"/>
      <c r="B745" s="68"/>
      <c r="C745" s="68"/>
      <c r="D745" s="68"/>
      <c r="E745" s="68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</row>
    <row r="746" spans="1:24" ht="12.75" x14ac:dyDescent="0.2">
      <c r="A746" s="68"/>
      <c r="B746" s="68"/>
      <c r="C746" s="68"/>
      <c r="D746" s="68"/>
      <c r="E746" s="68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</row>
    <row r="747" spans="1:24" ht="12.75" x14ac:dyDescent="0.2">
      <c r="A747" s="68"/>
      <c r="B747" s="68"/>
      <c r="C747" s="68"/>
      <c r="D747" s="68"/>
      <c r="E747" s="68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</row>
    <row r="748" spans="1:24" ht="12.75" x14ac:dyDescent="0.2">
      <c r="A748" s="68"/>
      <c r="B748" s="68"/>
      <c r="C748" s="68"/>
      <c r="D748" s="68"/>
      <c r="E748" s="68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</row>
    <row r="749" spans="1:24" ht="12.75" x14ac:dyDescent="0.2">
      <c r="A749" s="68"/>
      <c r="B749" s="68"/>
      <c r="C749" s="68"/>
      <c r="D749" s="68"/>
      <c r="E749" s="68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</row>
    <row r="750" spans="1:24" ht="12.75" x14ac:dyDescent="0.2">
      <c r="A750" s="68"/>
      <c r="B750" s="68"/>
      <c r="C750" s="68"/>
      <c r="D750" s="68"/>
      <c r="E750" s="68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</row>
    <row r="751" spans="1:24" ht="12.75" x14ac:dyDescent="0.2">
      <c r="A751" s="68"/>
      <c r="B751" s="68"/>
      <c r="C751" s="68"/>
      <c r="D751" s="68"/>
      <c r="E751" s="68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</row>
    <row r="752" spans="1:24" ht="12.75" x14ac:dyDescent="0.2">
      <c r="A752" s="68"/>
      <c r="B752" s="68"/>
      <c r="C752" s="68"/>
      <c r="D752" s="68"/>
      <c r="E752" s="68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</row>
    <row r="753" spans="1:24" ht="12.75" x14ac:dyDescent="0.2">
      <c r="A753" s="68"/>
      <c r="B753" s="68"/>
      <c r="C753" s="68"/>
      <c r="D753" s="68"/>
      <c r="E753" s="68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</row>
    <row r="754" spans="1:24" ht="12.75" x14ac:dyDescent="0.2">
      <c r="A754" s="68"/>
      <c r="B754" s="68"/>
      <c r="C754" s="68"/>
      <c r="D754" s="68"/>
      <c r="E754" s="68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</row>
    <row r="755" spans="1:24" ht="12.75" x14ac:dyDescent="0.2">
      <c r="A755" s="68"/>
      <c r="B755" s="68"/>
      <c r="C755" s="68"/>
      <c r="D755" s="68"/>
      <c r="E755" s="68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</row>
    <row r="756" spans="1:24" ht="12.75" x14ac:dyDescent="0.2">
      <c r="A756" s="68"/>
      <c r="B756" s="68"/>
      <c r="C756" s="68"/>
      <c r="D756" s="68"/>
      <c r="E756" s="68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</row>
    <row r="757" spans="1:24" ht="12.75" x14ac:dyDescent="0.2">
      <c r="A757" s="68"/>
      <c r="B757" s="68"/>
      <c r="C757" s="68"/>
      <c r="D757" s="68"/>
      <c r="E757" s="68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</row>
    <row r="758" spans="1:24" ht="12.75" x14ac:dyDescent="0.2">
      <c r="A758" s="68"/>
      <c r="B758" s="68"/>
      <c r="C758" s="68"/>
      <c r="D758" s="68"/>
      <c r="E758" s="68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</row>
    <row r="759" spans="1:24" ht="12.75" x14ac:dyDescent="0.2">
      <c r="A759" s="68"/>
      <c r="B759" s="68"/>
      <c r="C759" s="68"/>
      <c r="D759" s="68"/>
      <c r="E759" s="68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</row>
    <row r="760" spans="1:24" ht="12.75" x14ac:dyDescent="0.2">
      <c r="A760" s="68"/>
      <c r="B760" s="68"/>
      <c r="C760" s="68"/>
      <c r="D760" s="68"/>
      <c r="E760" s="68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</row>
    <row r="761" spans="1:24" ht="12.75" x14ac:dyDescent="0.2">
      <c r="A761" s="68"/>
      <c r="B761" s="68"/>
      <c r="C761" s="68"/>
      <c r="D761" s="68"/>
      <c r="E761" s="68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</row>
    <row r="762" spans="1:24" ht="12.75" x14ac:dyDescent="0.2">
      <c r="A762" s="68"/>
      <c r="B762" s="68"/>
      <c r="C762" s="68"/>
      <c r="D762" s="68"/>
      <c r="E762" s="68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</row>
    <row r="763" spans="1:24" ht="12.75" x14ac:dyDescent="0.2">
      <c r="A763" s="68"/>
      <c r="B763" s="68"/>
      <c r="C763" s="68"/>
      <c r="D763" s="68"/>
      <c r="E763" s="68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</row>
    <row r="764" spans="1:24" ht="12.75" x14ac:dyDescent="0.2">
      <c r="A764" s="68"/>
      <c r="B764" s="68"/>
      <c r="C764" s="68"/>
      <c r="D764" s="68"/>
      <c r="E764" s="68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</row>
    <row r="765" spans="1:24" ht="12.75" x14ac:dyDescent="0.2">
      <c r="A765" s="68"/>
      <c r="B765" s="68"/>
      <c r="C765" s="68"/>
      <c r="D765" s="68"/>
      <c r="E765" s="68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</row>
    <row r="766" spans="1:24" ht="12.75" x14ac:dyDescent="0.2">
      <c r="A766" s="68"/>
      <c r="B766" s="68"/>
      <c r="C766" s="68"/>
      <c r="D766" s="68"/>
      <c r="E766" s="68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</row>
    <row r="767" spans="1:24" ht="12.75" x14ac:dyDescent="0.2">
      <c r="A767" s="68"/>
      <c r="B767" s="68"/>
      <c r="C767" s="68"/>
      <c r="D767" s="68"/>
      <c r="E767" s="68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</row>
    <row r="768" spans="1:24" ht="12.75" x14ac:dyDescent="0.2">
      <c r="A768" s="68"/>
      <c r="B768" s="68"/>
      <c r="C768" s="68"/>
      <c r="D768" s="68"/>
      <c r="E768" s="68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</row>
    <row r="769" spans="1:24" ht="12.75" x14ac:dyDescent="0.2">
      <c r="A769" s="68"/>
      <c r="B769" s="68"/>
      <c r="C769" s="68"/>
      <c r="D769" s="68"/>
      <c r="E769" s="68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</row>
    <row r="770" spans="1:24" ht="12.75" x14ac:dyDescent="0.2">
      <c r="A770" s="68"/>
      <c r="B770" s="68"/>
      <c r="C770" s="68"/>
      <c r="D770" s="68"/>
      <c r="E770" s="68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</row>
    <row r="771" spans="1:24" ht="12.75" x14ac:dyDescent="0.2">
      <c r="A771" s="68"/>
      <c r="B771" s="68"/>
      <c r="C771" s="68"/>
      <c r="D771" s="68"/>
      <c r="E771" s="68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</row>
    <row r="772" spans="1:24" ht="12.75" x14ac:dyDescent="0.2">
      <c r="A772" s="68"/>
      <c r="B772" s="68"/>
      <c r="C772" s="68"/>
      <c r="D772" s="68"/>
      <c r="E772" s="68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</row>
    <row r="773" spans="1:24" ht="12.75" x14ac:dyDescent="0.2">
      <c r="A773" s="68"/>
      <c r="B773" s="68"/>
      <c r="C773" s="68"/>
      <c r="D773" s="68"/>
      <c r="E773" s="68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</row>
    <row r="774" spans="1:24" ht="12.75" x14ac:dyDescent="0.2">
      <c r="A774" s="68"/>
      <c r="B774" s="68"/>
      <c r="C774" s="68"/>
      <c r="D774" s="68"/>
      <c r="E774" s="68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</row>
    <row r="775" spans="1:24" ht="12.75" x14ac:dyDescent="0.2">
      <c r="A775" s="68"/>
      <c r="B775" s="68"/>
      <c r="C775" s="68"/>
      <c r="D775" s="68"/>
      <c r="E775" s="68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</row>
    <row r="776" spans="1:24" ht="12.75" x14ac:dyDescent="0.2">
      <c r="A776" s="68"/>
      <c r="B776" s="68"/>
      <c r="C776" s="68"/>
      <c r="D776" s="68"/>
      <c r="E776" s="68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</row>
    <row r="777" spans="1:24" ht="12.75" x14ac:dyDescent="0.2">
      <c r="A777" s="68"/>
      <c r="B777" s="68"/>
      <c r="C777" s="68"/>
      <c r="D777" s="68"/>
      <c r="E777" s="68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</row>
    <row r="778" spans="1:24" ht="12.75" x14ac:dyDescent="0.2">
      <c r="A778" s="68"/>
      <c r="B778" s="68"/>
      <c r="C778" s="68"/>
      <c r="D778" s="68"/>
      <c r="E778" s="68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</row>
    <row r="779" spans="1:24" ht="12.75" x14ac:dyDescent="0.2">
      <c r="A779" s="68"/>
      <c r="B779" s="68"/>
      <c r="C779" s="68"/>
      <c r="D779" s="68"/>
      <c r="E779" s="68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</row>
    <row r="780" spans="1:24" ht="12.75" x14ac:dyDescent="0.2">
      <c r="A780" s="68"/>
      <c r="B780" s="68"/>
      <c r="C780" s="68"/>
      <c r="D780" s="68"/>
      <c r="E780" s="68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</row>
    <row r="781" spans="1:24" ht="12.75" x14ac:dyDescent="0.2">
      <c r="A781" s="68"/>
      <c r="B781" s="68"/>
      <c r="C781" s="68"/>
      <c r="D781" s="68"/>
      <c r="E781" s="68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</row>
    <row r="782" spans="1:24" ht="12.75" x14ac:dyDescent="0.2">
      <c r="A782" s="68"/>
      <c r="B782" s="68"/>
      <c r="C782" s="68"/>
      <c r="D782" s="68"/>
      <c r="E782" s="68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</row>
    <row r="783" spans="1:24" ht="12.75" x14ac:dyDescent="0.2">
      <c r="A783" s="68"/>
      <c r="B783" s="68"/>
      <c r="C783" s="68"/>
      <c r="D783" s="68"/>
      <c r="E783" s="68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</row>
    <row r="784" spans="1:24" ht="12.75" x14ac:dyDescent="0.2">
      <c r="A784" s="68"/>
      <c r="B784" s="68"/>
      <c r="C784" s="68"/>
      <c r="D784" s="68"/>
      <c r="E784" s="68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</row>
    <row r="785" spans="1:24" ht="12.75" x14ac:dyDescent="0.2">
      <c r="A785" s="68"/>
      <c r="B785" s="68"/>
      <c r="C785" s="68"/>
      <c r="D785" s="68"/>
      <c r="E785" s="68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</row>
    <row r="786" spans="1:24" ht="12.75" x14ac:dyDescent="0.2">
      <c r="A786" s="68"/>
      <c r="B786" s="68"/>
      <c r="C786" s="68"/>
      <c r="D786" s="68"/>
      <c r="E786" s="68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</row>
    <row r="787" spans="1:24" ht="12.75" x14ac:dyDescent="0.2">
      <c r="A787" s="68"/>
      <c r="B787" s="68"/>
      <c r="C787" s="68"/>
      <c r="D787" s="68"/>
      <c r="E787" s="68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</row>
    <row r="788" spans="1:24" ht="12.75" x14ac:dyDescent="0.2">
      <c r="A788" s="68"/>
      <c r="B788" s="68"/>
      <c r="C788" s="68"/>
      <c r="D788" s="68"/>
      <c r="E788" s="68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</row>
    <row r="789" spans="1:24" ht="12.75" x14ac:dyDescent="0.2">
      <c r="A789" s="68"/>
      <c r="B789" s="68"/>
      <c r="C789" s="68"/>
      <c r="D789" s="68"/>
      <c r="E789" s="68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</row>
    <row r="790" spans="1:24" ht="12.75" x14ac:dyDescent="0.2">
      <c r="A790" s="68"/>
      <c r="B790" s="68"/>
      <c r="C790" s="68"/>
      <c r="D790" s="68"/>
      <c r="E790" s="68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</row>
    <row r="791" spans="1:24" ht="12.75" x14ac:dyDescent="0.2">
      <c r="A791" s="68"/>
      <c r="B791" s="68"/>
      <c r="C791" s="68"/>
      <c r="D791" s="68"/>
      <c r="E791" s="68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</row>
    <row r="792" spans="1:24" ht="12.75" x14ac:dyDescent="0.2">
      <c r="A792" s="68"/>
      <c r="B792" s="68"/>
      <c r="C792" s="68"/>
      <c r="D792" s="68"/>
      <c r="E792" s="68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</row>
    <row r="793" spans="1:24" ht="12.75" x14ac:dyDescent="0.2">
      <c r="A793" s="68"/>
      <c r="B793" s="68"/>
      <c r="C793" s="68"/>
      <c r="D793" s="68"/>
      <c r="E793" s="68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</row>
    <row r="794" spans="1:24" ht="12.75" x14ac:dyDescent="0.2">
      <c r="A794" s="68"/>
      <c r="B794" s="68"/>
      <c r="C794" s="68"/>
      <c r="D794" s="68"/>
      <c r="E794" s="68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</row>
    <row r="795" spans="1:24" ht="12.75" x14ac:dyDescent="0.2">
      <c r="A795" s="68"/>
      <c r="B795" s="68"/>
      <c r="C795" s="68"/>
      <c r="D795" s="68"/>
      <c r="E795" s="68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</row>
    <row r="796" spans="1:24" ht="12.75" x14ac:dyDescent="0.2">
      <c r="A796" s="68"/>
      <c r="B796" s="68"/>
      <c r="C796" s="68"/>
      <c r="D796" s="68"/>
      <c r="E796" s="68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</row>
    <row r="797" spans="1:24" ht="12.75" x14ac:dyDescent="0.2">
      <c r="A797" s="68"/>
      <c r="B797" s="68"/>
      <c r="C797" s="68"/>
      <c r="D797" s="68"/>
      <c r="E797" s="68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</row>
    <row r="798" spans="1:24" ht="12.75" x14ac:dyDescent="0.2">
      <c r="A798" s="68"/>
      <c r="B798" s="68"/>
      <c r="C798" s="68"/>
      <c r="D798" s="68"/>
      <c r="E798" s="68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</row>
    <row r="799" spans="1:24" ht="12.75" x14ac:dyDescent="0.2">
      <c r="A799" s="68"/>
      <c r="B799" s="68"/>
      <c r="C799" s="68"/>
      <c r="D799" s="68"/>
      <c r="E799" s="68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</row>
    <row r="800" spans="1:24" ht="12.75" x14ac:dyDescent="0.2">
      <c r="A800" s="68"/>
      <c r="B800" s="68"/>
      <c r="C800" s="68"/>
      <c r="D800" s="68"/>
      <c r="E800" s="68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</row>
    <row r="801" spans="1:24" ht="12.75" x14ac:dyDescent="0.2">
      <c r="A801" s="68"/>
      <c r="B801" s="68"/>
      <c r="C801" s="68"/>
      <c r="D801" s="68"/>
      <c r="E801" s="68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</row>
    <row r="802" spans="1:24" ht="12.75" x14ac:dyDescent="0.2">
      <c r="A802" s="68"/>
      <c r="B802" s="68"/>
      <c r="C802" s="68"/>
      <c r="D802" s="68"/>
      <c r="E802" s="68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</row>
    <row r="803" spans="1:24" ht="12.75" x14ac:dyDescent="0.2">
      <c r="A803" s="68"/>
      <c r="B803" s="68"/>
      <c r="C803" s="68"/>
      <c r="D803" s="68"/>
      <c r="E803" s="68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</row>
    <row r="804" spans="1:24" ht="12.75" x14ac:dyDescent="0.2">
      <c r="A804" s="68"/>
      <c r="B804" s="68"/>
      <c r="C804" s="68"/>
      <c r="D804" s="68"/>
      <c r="E804" s="68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</row>
    <row r="805" spans="1:24" ht="12.75" x14ac:dyDescent="0.2">
      <c r="A805" s="68"/>
      <c r="B805" s="68"/>
      <c r="C805" s="68"/>
      <c r="D805" s="68"/>
      <c r="E805" s="68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</row>
    <row r="806" spans="1:24" ht="12.75" x14ac:dyDescent="0.2">
      <c r="A806" s="68"/>
      <c r="B806" s="68"/>
      <c r="C806" s="68"/>
      <c r="D806" s="68"/>
      <c r="E806" s="68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</row>
    <row r="807" spans="1:24" ht="12.75" x14ac:dyDescent="0.2">
      <c r="A807" s="68"/>
      <c r="B807" s="68"/>
      <c r="C807" s="68"/>
      <c r="D807" s="68"/>
      <c r="E807" s="68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</row>
    <row r="808" spans="1:24" ht="12.75" x14ac:dyDescent="0.2">
      <c r="A808" s="68"/>
      <c r="B808" s="68"/>
      <c r="C808" s="68"/>
      <c r="D808" s="68"/>
      <c r="E808" s="68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</row>
    <row r="809" spans="1:24" ht="12.75" x14ac:dyDescent="0.2">
      <c r="A809" s="68"/>
      <c r="B809" s="68"/>
      <c r="C809" s="68"/>
      <c r="D809" s="68"/>
      <c r="E809" s="68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</row>
    <row r="810" spans="1:24" ht="12.75" x14ac:dyDescent="0.2">
      <c r="A810" s="68"/>
      <c r="B810" s="68"/>
      <c r="C810" s="68"/>
      <c r="D810" s="68"/>
      <c r="E810" s="68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</row>
    <row r="811" spans="1:24" ht="12.75" x14ac:dyDescent="0.2">
      <c r="A811" s="68"/>
      <c r="B811" s="68"/>
      <c r="C811" s="68"/>
      <c r="D811" s="68"/>
      <c r="E811" s="68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</row>
    <row r="812" spans="1:24" ht="12.75" x14ac:dyDescent="0.2">
      <c r="A812" s="68"/>
      <c r="B812" s="68"/>
      <c r="C812" s="68"/>
      <c r="D812" s="68"/>
      <c r="E812" s="68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</row>
    <row r="813" spans="1:24" ht="12.75" x14ac:dyDescent="0.2">
      <c r="A813" s="68"/>
      <c r="B813" s="68"/>
      <c r="C813" s="68"/>
      <c r="D813" s="68"/>
      <c r="E813" s="68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</row>
    <row r="814" spans="1:24" ht="12.75" x14ac:dyDescent="0.2">
      <c r="A814" s="68"/>
      <c r="B814" s="68"/>
      <c r="C814" s="68"/>
      <c r="D814" s="68"/>
      <c r="E814" s="68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</row>
    <row r="815" spans="1:24" ht="12.75" x14ac:dyDescent="0.2">
      <c r="A815" s="68"/>
      <c r="B815" s="68"/>
      <c r="C815" s="68"/>
      <c r="D815" s="68"/>
      <c r="E815" s="68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</row>
    <row r="816" spans="1:24" ht="12.75" x14ac:dyDescent="0.2">
      <c r="A816" s="68"/>
      <c r="B816" s="68"/>
      <c r="C816" s="68"/>
      <c r="D816" s="68"/>
      <c r="E816" s="68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</row>
    <row r="817" spans="1:24" ht="12.75" x14ac:dyDescent="0.2">
      <c r="A817" s="68"/>
      <c r="B817" s="68"/>
      <c r="C817" s="68"/>
      <c r="D817" s="68"/>
      <c r="E817" s="68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</row>
    <row r="818" spans="1:24" ht="12.75" x14ac:dyDescent="0.2">
      <c r="A818" s="68"/>
      <c r="B818" s="68"/>
      <c r="C818" s="68"/>
      <c r="D818" s="68"/>
      <c r="E818" s="68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</row>
    <row r="819" spans="1:24" ht="12.75" x14ac:dyDescent="0.2">
      <c r="A819" s="68"/>
      <c r="B819" s="68"/>
      <c r="C819" s="68"/>
      <c r="D819" s="68"/>
      <c r="E819" s="68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</row>
    <row r="820" spans="1:24" ht="12.75" x14ac:dyDescent="0.2">
      <c r="A820" s="68"/>
      <c r="B820" s="68"/>
      <c r="C820" s="68"/>
      <c r="D820" s="68"/>
      <c r="E820" s="68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</row>
    <row r="821" spans="1:24" ht="12.75" x14ac:dyDescent="0.2">
      <c r="A821" s="68"/>
      <c r="B821" s="68"/>
      <c r="C821" s="68"/>
      <c r="D821" s="68"/>
      <c r="E821" s="68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</row>
    <row r="822" spans="1:24" ht="12.75" x14ac:dyDescent="0.2">
      <c r="A822" s="68"/>
      <c r="B822" s="68"/>
      <c r="C822" s="68"/>
      <c r="D822" s="68"/>
      <c r="E822" s="68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</row>
    <row r="823" spans="1:24" ht="12.75" x14ac:dyDescent="0.2">
      <c r="A823" s="68"/>
      <c r="B823" s="68"/>
      <c r="C823" s="68"/>
      <c r="D823" s="68"/>
      <c r="E823" s="68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</row>
    <row r="824" spans="1:24" ht="12.75" x14ac:dyDescent="0.2">
      <c r="A824" s="68"/>
      <c r="B824" s="68"/>
      <c r="C824" s="68"/>
      <c r="D824" s="68"/>
      <c r="E824" s="68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</row>
    <row r="825" spans="1:24" ht="12.75" x14ac:dyDescent="0.2">
      <c r="A825" s="68"/>
      <c r="B825" s="68"/>
      <c r="C825" s="68"/>
      <c r="D825" s="68"/>
      <c r="E825" s="68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</row>
    <row r="826" spans="1:24" ht="12.75" x14ac:dyDescent="0.2">
      <c r="A826" s="68"/>
      <c r="B826" s="68"/>
      <c r="C826" s="68"/>
      <c r="D826" s="68"/>
      <c r="E826" s="68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</row>
    <row r="827" spans="1:24" ht="12.75" x14ac:dyDescent="0.2">
      <c r="A827" s="68"/>
      <c r="B827" s="68"/>
      <c r="C827" s="68"/>
      <c r="D827" s="68"/>
      <c r="E827" s="68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</row>
    <row r="828" spans="1:24" ht="12.75" x14ac:dyDescent="0.2">
      <c r="A828" s="68"/>
      <c r="B828" s="68"/>
      <c r="C828" s="68"/>
      <c r="D828" s="68"/>
      <c r="E828" s="68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</row>
    <row r="829" spans="1:24" ht="12.75" x14ac:dyDescent="0.2">
      <c r="A829" s="68"/>
      <c r="B829" s="68"/>
      <c r="C829" s="68"/>
      <c r="D829" s="68"/>
      <c r="E829" s="68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</row>
    <row r="830" spans="1:24" ht="12.75" x14ac:dyDescent="0.2">
      <c r="A830" s="68"/>
      <c r="B830" s="68"/>
      <c r="C830" s="68"/>
      <c r="D830" s="68"/>
      <c r="E830" s="68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</row>
    <row r="831" spans="1:24" ht="12.75" x14ac:dyDescent="0.2">
      <c r="A831" s="68"/>
      <c r="B831" s="68"/>
      <c r="C831" s="68"/>
      <c r="D831" s="68"/>
      <c r="E831" s="68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</row>
    <row r="832" spans="1:24" ht="12.75" x14ac:dyDescent="0.2">
      <c r="A832" s="68"/>
      <c r="B832" s="68"/>
      <c r="C832" s="68"/>
      <c r="D832" s="68"/>
      <c r="E832" s="68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</row>
    <row r="833" spans="1:24" ht="12.75" x14ac:dyDescent="0.2">
      <c r="A833" s="68"/>
      <c r="B833" s="68"/>
      <c r="C833" s="68"/>
      <c r="D833" s="68"/>
      <c r="E833" s="68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</row>
    <row r="834" spans="1:24" ht="12.75" x14ac:dyDescent="0.2">
      <c r="A834" s="68"/>
      <c r="B834" s="68"/>
      <c r="C834" s="68"/>
      <c r="D834" s="68"/>
      <c r="E834" s="68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</row>
    <row r="835" spans="1:24" ht="12.75" x14ac:dyDescent="0.2">
      <c r="A835" s="68"/>
      <c r="B835" s="68"/>
      <c r="C835" s="68"/>
      <c r="D835" s="68"/>
      <c r="E835" s="68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</row>
    <row r="836" spans="1:24" ht="12.75" x14ac:dyDescent="0.2">
      <c r="A836" s="68"/>
      <c r="B836" s="68"/>
      <c r="C836" s="68"/>
      <c r="D836" s="68"/>
      <c r="E836" s="68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</row>
    <row r="837" spans="1:24" ht="12.75" x14ac:dyDescent="0.2">
      <c r="A837" s="68"/>
      <c r="B837" s="68"/>
      <c r="C837" s="68"/>
      <c r="D837" s="68"/>
      <c r="E837" s="68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</row>
    <row r="838" spans="1:24" ht="12.75" x14ac:dyDescent="0.2">
      <c r="A838" s="68"/>
      <c r="B838" s="68"/>
      <c r="C838" s="68"/>
      <c r="D838" s="68"/>
      <c r="E838" s="68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</row>
    <row r="839" spans="1:24" ht="12.75" x14ac:dyDescent="0.2">
      <c r="A839" s="68"/>
      <c r="B839" s="68"/>
      <c r="C839" s="68"/>
      <c r="D839" s="68"/>
      <c r="E839" s="68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</row>
    <row r="840" spans="1:24" ht="12.75" x14ac:dyDescent="0.2">
      <c r="A840" s="68"/>
      <c r="B840" s="68"/>
      <c r="C840" s="68"/>
      <c r="D840" s="68"/>
      <c r="E840" s="68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</row>
    <row r="841" spans="1:24" ht="12.75" x14ac:dyDescent="0.2">
      <c r="A841" s="68"/>
      <c r="B841" s="68"/>
      <c r="C841" s="68"/>
      <c r="D841" s="68"/>
      <c r="E841" s="68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</row>
    <row r="842" spans="1:24" ht="12.75" x14ac:dyDescent="0.2">
      <c r="A842" s="68"/>
      <c r="B842" s="68"/>
      <c r="C842" s="68"/>
      <c r="D842" s="68"/>
      <c r="E842" s="68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</row>
    <row r="843" spans="1:24" ht="12.75" x14ac:dyDescent="0.2">
      <c r="A843" s="68"/>
      <c r="B843" s="68"/>
      <c r="C843" s="68"/>
      <c r="D843" s="68"/>
      <c r="E843" s="68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</row>
    <row r="844" spans="1:24" ht="12.75" x14ac:dyDescent="0.2">
      <c r="A844" s="68"/>
      <c r="B844" s="68"/>
      <c r="C844" s="68"/>
      <c r="D844" s="68"/>
      <c r="E844" s="68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</row>
    <row r="845" spans="1:24" ht="12.75" x14ac:dyDescent="0.2">
      <c r="A845" s="68"/>
      <c r="B845" s="68"/>
      <c r="C845" s="68"/>
      <c r="D845" s="68"/>
      <c r="E845" s="68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</row>
    <row r="846" spans="1:24" ht="12.75" x14ac:dyDescent="0.2">
      <c r="A846" s="68"/>
      <c r="B846" s="68"/>
      <c r="C846" s="68"/>
      <c r="D846" s="68"/>
      <c r="E846" s="68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</row>
    <row r="847" spans="1:24" ht="12.75" x14ac:dyDescent="0.2">
      <c r="A847" s="68"/>
      <c r="B847" s="68"/>
      <c r="C847" s="68"/>
      <c r="D847" s="68"/>
      <c r="E847" s="68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</row>
    <row r="848" spans="1:24" ht="12.75" x14ac:dyDescent="0.2">
      <c r="A848" s="68"/>
      <c r="B848" s="68"/>
      <c r="C848" s="68"/>
      <c r="D848" s="68"/>
      <c r="E848" s="68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</row>
    <row r="849" spans="1:24" ht="12.75" x14ac:dyDescent="0.2">
      <c r="A849" s="68"/>
      <c r="B849" s="68"/>
      <c r="C849" s="68"/>
      <c r="D849" s="68"/>
      <c r="E849" s="68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</row>
    <row r="850" spans="1:24" ht="12.75" x14ac:dyDescent="0.2">
      <c r="A850" s="68"/>
      <c r="B850" s="68"/>
      <c r="C850" s="68"/>
      <c r="D850" s="68"/>
      <c r="E850" s="68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</row>
    <row r="851" spans="1:24" ht="12.75" x14ac:dyDescent="0.2">
      <c r="A851" s="68"/>
      <c r="B851" s="68"/>
      <c r="C851" s="68"/>
      <c r="D851" s="68"/>
      <c r="E851" s="68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</row>
    <row r="852" spans="1:24" ht="12.75" x14ac:dyDescent="0.2">
      <c r="A852" s="68"/>
      <c r="B852" s="68"/>
      <c r="C852" s="68"/>
      <c r="D852" s="68"/>
      <c r="E852" s="68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</row>
    <row r="853" spans="1:24" ht="12.75" x14ac:dyDescent="0.2">
      <c r="A853" s="68"/>
      <c r="B853" s="68"/>
      <c r="C853" s="68"/>
      <c r="D853" s="68"/>
      <c r="E853" s="68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</row>
    <row r="854" spans="1:24" ht="12.75" x14ac:dyDescent="0.2">
      <c r="A854" s="68"/>
      <c r="B854" s="68"/>
      <c r="C854" s="68"/>
      <c r="D854" s="68"/>
      <c r="E854" s="68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</row>
    <row r="855" spans="1:24" ht="12.75" x14ac:dyDescent="0.2">
      <c r="A855" s="68"/>
      <c r="B855" s="68"/>
      <c r="C855" s="68"/>
      <c r="D855" s="68"/>
      <c r="E855" s="68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</row>
    <row r="856" spans="1:24" ht="12.75" x14ac:dyDescent="0.2">
      <c r="A856" s="68"/>
      <c r="B856" s="68"/>
      <c r="C856" s="68"/>
      <c r="D856" s="68"/>
      <c r="E856" s="68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</row>
    <row r="857" spans="1:24" ht="12.75" x14ac:dyDescent="0.2">
      <c r="A857" s="68"/>
      <c r="B857" s="68"/>
      <c r="C857" s="68"/>
      <c r="D857" s="68"/>
      <c r="E857" s="68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</row>
    <row r="858" spans="1:24" ht="12.75" x14ac:dyDescent="0.2">
      <c r="A858" s="68"/>
      <c r="B858" s="68"/>
      <c r="C858" s="68"/>
      <c r="D858" s="68"/>
      <c r="E858" s="68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</row>
    <row r="859" spans="1:24" ht="12.75" x14ac:dyDescent="0.2">
      <c r="A859" s="68"/>
      <c r="B859" s="68"/>
      <c r="C859" s="68"/>
      <c r="D859" s="68"/>
      <c r="E859" s="68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</row>
    <row r="860" spans="1:24" ht="12.75" x14ac:dyDescent="0.2">
      <c r="A860" s="68"/>
      <c r="B860" s="68"/>
      <c r="C860" s="68"/>
      <c r="D860" s="68"/>
      <c r="E860" s="68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</row>
    <row r="861" spans="1:24" ht="12.75" x14ac:dyDescent="0.2">
      <c r="A861" s="68"/>
      <c r="B861" s="68"/>
      <c r="C861" s="68"/>
      <c r="D861" s="68"/>
      <c r="E861" s="68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</row>
    <row r="862" spans="1:24" ht="12.75" x14ac:dyDescent="0.2">
      <c r="A862" s="68"/>
      <c r="B862" s="68"/>
      <c r="C862" s="68"/>
      <c r="D862" s="68"/>
      <c r="E862" s="68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</row>
    <row r="863" spans="1:24" ht="12.75" x14ac:dyDescent="0.2">
      <c r="A863" s="68"/>
      <c r="B863" s="68"/>
      <c r="C863" s="68"/>
      <c r="D863" s="68"/>
      <c r="E863" s="68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</row>
    <row r="864" spans="1:24" ht="12.75" x14ac:dyDescent="0.2">
      <c r="A864" s="68"/>
      <c r="B864" s="68"/>
      <c r="C864" s="68"/>
      <c r="D864" s="68"/>
      <c r="E864" s="68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</row>
    <row r="865" spans="1:24" ht="12.75" x14ac:dyDescent="0.2">
      <c r="A865" s="68"/>
      <c r="B865" s="68"/>
      <c r="C865" s="68"/>
      <c r="D865" s="68"/>
      <c r="E865" s="68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</row>
    <row r="866" spans="1:24" ht="12.75" x14ac:dyDescent="0.2">
      <c r="A866" s="68"/>
      <c r="B866" s="68"/>
      <c r="C866" s="68"/>
      <c r="D866" s="68"/>
      <c r="E866" s="68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</row>
    <row r="867" spans="1:24" ht="12.75" x14ac:dyDescent="0.2">
      <c r="A867" s="68"/>
      <c r="B867" s="68"/>
      <c r="C867" s="68"/>
      <c r="D867" s="68"/>
      <c r="E867" s="68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</row>
    <row r="868" spans="1:24" ht="12.75" x14ac:dyDescent="0.2">
      <c r="A868" s="68"/>
      <c r="B868" s="68"/>
      <c r="C868" s="68"/>
      <c r="D868" s="68"/>
      <c r="E868" s="68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</row>
    <row r="869" spans="1:24" ht="12.75" x14ac:dyDescent="0.2">
      <c r="A869" s="68"/>
      <c r="B869" s="68"/>
      <c r="C869" s="68"/>
      <c r="D869" s="68"/>
      <c r="E869" s="68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</row>
    <row r="870" spans="1:24" ht="12.75" x14ac:dyDescent="0.2">
      <c r="A870" s="68"/>
      <c r="B870" s="68"/>
      <c r="C870" s="68"/>
      <c r="D870" s="68"/>
      <c r="E870" s="68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</row>
    <row r="871" spans="1:24" ht="12.75" x14ac:dyDescent="0.2">
      <c r="A871" s="68"/>
      <c r="B871" s="68"/>
      <c r="C871" s="68"/>
      <c r="D871" s="68"/>
      <c r="E871" s="68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</row>
    <row r="872" spans="1:24" ht="12.75" x14ac:dyDescent="0.2">
      <c r="A872" s="68"/>
      <c r="B872" s="68"/>
      <c r="C872" s="68"/>
      <c r="D872" s="68"/>
      <c r="E872" s="68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</row>
    <row r="873" spans="1:24" ht="12.75" x14ac:dyDescent="0.2">
      <c r="A873" s="68"/>
      <c r="B873" s="68"/>
      <c r="C873" s="68"/>
      <c r="D873" s="68"/>
      <c r="E873" s="68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</row>
    <row r="874" spans="1:24" ht="12.75" x14ac:dyDescent="0.2">
      <c r="A874" s="68"/>
      <c r="B874" s="68"/>
      <c r="C874" s="68"/>
      <c r="D874" s="68"/>
      <c r="E874" s="68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</row>
    <row r="875" spans="1:24" ht="12.75" x14ac:dyDescent="0.2">
      <c r="A875" s="68"/>
      <c r="B875" s="68"/>
      <c r="C875" s="68"/>
      <c r="D875" s="68"/>
      <c r="E875" s="68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</row>
    <row r="876" spans="1:24" ht="12.75" x14ac:dyDescent="0.2">
      <c r="A876" s="68"/>
      <c r="B876" s="68"/>
      <c r="C876" s="68"/>
      <c r="D876" s="68"/>
      <c r="E876" s="68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</row>
    <row r="877" spans="1:24" ht="12.75" x14ac:dyDescent="0.2">
      <c r="A877" s="68"/>
      <c r="B877" s="68"/>
      <c r="C877" s="68"/>
      <c r="D877" s="68"/>
      <c r="E877" s="68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</row>
    <row r="878" spans="1:24" ht="12.75" x14ac:dyDescent="0.2">
      <c r="A878" s="68"/>
      <c r="B878" s="68"/>
      <c r="C878" s="68"/>
      <c r="D878" s="68"/>
      <c r="E878" s="68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</row>
    <row r="879" spans="1:24" ht="12.75" x14ac:dyDescent="0.2">
      <c r="A879" s="68"/>
      <c r="B879" s="68"/>
      <c r="C879" s="68"/>
      <c r="D879" s="68"/>
      <c r="E879" s="68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</row>
    <row r="880" spans="1:24" ht="12.75" x14ac:dyDescent="0.2">
      <c r="A880" s="68"/>
      <c r="B880" s="68"/>
      <c r="C880" s="68"/>
      <c r="D880" s="68"/>
      <c r="E880" s="68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</row>
    <row r="881" spans="1:24" ht="12.75" x14ac:dyDescent="0.2">
      <c r="A881" s="68"/>
      <c r="B881" s="68"/>
      <c r="C881" s="68"/>
      <c r="D881" s="68"/>
      <c r="E881" s="68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</row>
    <row r="882" spans="1:24" ht="12.75" x14ac:dyDescent="0.2">
      <c r="A882" s="68"/>
      <c r="B882" s="68"/>
      <c r="C882" s="68"/>
      <c r="D882" s="68"/>
      <c r="E882" s="68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</row>
    <row r="883" spans="1:24" ht="12.75" x14ac:dyDescent="0.2">
      <c r="A883" s="68"/>
      <c r="B883" s="68"/>
      <c r="C883" s="68"/>
      <c r="D883" s="68"/>
      <c r="E883" s="68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</row>
    <row r="884" spans="1:24" ht="12.75" x14ac:dyDescent="0.2">
      <c r="A884" s="68"/>
      <c r="B884" s="68"/>
      <c r="C884" s="68"/>
      <c r="D884" s="68"/>
      <c r="E884" s="68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</row>
    <row r="885" spans="1:24" ht="12.75" x14ac:dyDescent="0.2">
      <c r="A885" s="68"/>
      <c r="B885" s="68"/>
      <c r="C885" s="68"/>
      <c r="D885" s="68"/>
      <c r="E885" s="68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</row>
    <row r="886" spans="1:24" ht="12.75" x14ac:dyDescent="0.2">
      <c r="A886" s="68"/>
      <c r="B886" s="68"/>
      <c r="C886" s="68"/>
      <c r="D886" s="68"/>
      <c r="E886" s="68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</row>
    <row r="887" spans="1:24" ht="12.75" x14ac:dyDescent="0.2">
      <c r="A887" s="68"/>
      <c r="B887" s="68"/>
      <c r="C887" s="68"/>
      <c r="D887" s="68"/>
      <c r="E887" s="68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</row>
    <row r="888" spans="1:24" ht="12.75" x14ac:dyDescent="0.2">
      <c r="A888" s="68"/>
      <c r="B888" s="68"/>
      <c r="C888" s="68"/>
      <c r="D888" s="68"/>
      <c r="E888" s="68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</row>
    <row r="889" spans="1:24" ht="12.75" x14ac:dyDescent="0.2">
      <c r="A889" s="68"/>
      <c r="B889" s="68"/>
      <c r="C889" s="68"/>
      <c r="D889" s="68"/>
      <c r="E889" s="68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</row>
    <row r="890" spans="1:24" ht="12.75" x14ac:dyDescent="0.2">
      <c r="A890" s="68"/>
      <c r="B890" s="68"/>
      <c r="C890" s="68"/>
      <c r="D890" s="68"/>
      <c r="E890" s="68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</row>
    <row r="891" spans="1:24" ht="12.75" x14ac:dyDescent="0.2">
      <c r="A891" s="68"/>
      <c r="B891" s="68"/>
      <c r="C891" s="68"/>
      <c r="D891" s="68"/>
      <c r="E891" s="68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</row>
    <row r="892" spans="1:24" ht="12.75" x14ac:dyDescent="0.2">
      <c r="A892" s="68"/>
      <c r="B892" s="68"/>
      <c r="C892" s="68"/>
      <c r="D892" s="68"/>
      <c r="E892" s="68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</row>
    <row r="893" spans="1:24" ht="12.75" x14ac:dyDescent="0.2">
      <c r="A893" s="68"/>
      <c r="B893" s="68"/>
      <c r="C893" s="68"/>
      <c r="D893" s="68"/>
      <c r="E893" s="68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</row>
    <row r="894" spans="1:24" ht="12.75" x14ac:dyDescent="0.2">
      <c r="A894" s="68"/>
      <c r="B894" s="68"/>
      <c r="C894" s="68"/>
      <c r="D894" s="68"/>
      <c r="E894" s="68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</row>
    <row r="895" spans="1:24" ht="12.75" x14ac:dyDescent="0.2">
      <c r="A895" s="68"/>
      <c r="B895" s="68"/>
      <c r="C895" s="68"/>
      <c r="D895" s="68"/>
      <c r="E895" s="68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</row>
    <row r="896" spans="1:24" ht="12.75" x14ac:dyDescent="0.2">
      <c r="A896" s="68"/>
      <c r="B896" s="68"/>
      <c r="C896" s="68"/>
      <c r="D896" s="68"/>
      <c r="E896" s="68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</row>
    <row r="897" spans="1:24" ht="12.75" x14ac:dyDescent="0.2">
      <c r="A897" s="68"/>
      <c r="B897" s="68"/>
      <c r="C897" s="68"/>
      <c r="D897" s="68"/>
      <c r="E897" s="68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</row>
    <row r="898" spans="1:24" ht="12.75" x14ac:dyDescent="0.2">
      <c r="A898" s="68"/>
      <c r="B898" s="68"/>
      <c r="C898" s="68"/>
      <c r="D898" s="68"/>
      <c r="E898" s="68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</row>
    <row r="899" spans="1:24" ht="12.75" x14ac:dyDescent="0.2">
      <c r="A899" s="68"/>
      <c r="B899" s="68"/>
      <c r="C899" s="68"/>
      <c r="D899" s="68"/>
      <c r="E899" s="68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</row>
    <row r="900" spans="1:24" ht="12.75" x14ac:dyDescent="0.2">
      <c r="A900" s="68"/>
      <c r="B900" s="68"/>
      <c r="C900" s="68"/>
      <c r="D900" s="68"/>
      <c r="E900" s="68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</row>
    <row r="901" spans="1:24" ht="12.75" x14ac:dyDescent="0.2">
      <c r="A901" s="68"/>
      <c r="B901" s="68"/>
      <c r="C901" s="68"/>
      <c r="D901" s="68"/>
      <c r="E901" s="68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</row>
    <row r="902" spans="1:24" ht="12.75" x14ac:dyDescent="0.2">
      <c r="A902" s="68"/>
      <c r="B902" s="68"/>
      <c r="C902" s="68"/>
      <c r="D902" s="68"/>
      <c r="E902" s="68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</row>
    <row r="903" spans="1:24" ht="12.75" x14ac:dyDescent="0.2">
      <c r="A903" s="68"/>
      <c r="B903" s="68"/>
      <c r="C903" s="68"/>
      <c r="D903" s="68"/>
      <c r="E903" s="68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</row>
    <row r="904" spans="1:24" ht="12.75" x14ac:dyDescent="0.2">
      <c r="A904" s="68"/>
      <c r="B904" s="68"/>
      <c r="C904" s="68"/>
      <c r="D904" s="68"/>
      <c r="E904" s="68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</row>
    <row r="905" spans="1:24" ht="12.75" x14ac:dyDescent="0.2">
      <c r="A905" s="68"/>
      <c r="B905" s="68"/>
      <c r="C905" s="68"/>
      <c r="D905" s="68"/>
      <c r="E905" s="68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</row>
    <row r="906" spans="1:24" ht="12.75" x14ac:dyDescent="0.2">
      <c r="A906" s="68"/>
      <c r="B906" s="68"/>
      <c r="C906" s="68"/>
      <c r="D906" s="68"/>
      <c r="E906" s="68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</row>
    <row r="907" spans="1:24" ht="12.75" x14ac:dyDescent="0.2">
      <c r="A907" s="68"/>
      <c r="B907" s="68"/>
      <c r="C907" s="68"/>
      <c r="D907" s="68"/>
      <c r="E907" s="68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</row>
    <row r="908" spans="1:24" ht="12.75" x14ac:dyDescent="0.2">
      <c r="A908" s="68"/>
      <c r="B908" s="68"/>
      <c r="C908" s="68"/>
      <c r="D908" s="68"/>
      <c r="E908" s="68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</row>
    <row r="909" spans="1:24" ht="12.75" x14ac:dyDescent="0.2">
      <c r="A909" s="68"/>
      <c r="B909" s="68"/>
      <c r="C909" s="68"/>
      <c r="D909" s="68"/>
      <c r="E909" s="68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</row>
    <row r="910" spans="1:24" ht="12.75" x14ac:dyDescent="0.2">
      <c r="A910" s="68"/>
      <c r="B910" s="68"/>
      <c r="C910" s="68"/>
      <c r="D910" s="68"/>
      <c r="E910" s="68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</row>
    <row r="911" spans="1:24" ht="12.75" x14ac:dyDescent="0.2">
      <c r="A911" s="68"/>
      <c r="B911" s="68"/>
      <c r="C911" s="68"/>
      <c r="D911" s="68"/>
      <c r="E911" s="68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</row>
    <row r="912" spans="1:24" ht="12.75" x14ac:dyDescent="0.2">
      <c r="A912" s="68"/>
      <c r="B912" s="68"/>
      <c r="C912" s="68"/>
      <c r="D912" s="68"/>
      <c r="E912" s="68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</row>
    <row r="913" spans="1:24" ht="12.75" x14ac:dyDescent="0.2">
      <c r="A913" s="68"/>
      <c r="B913" s="68"/>
      <c r="C913" s="68"/>
      <c r="D913" s="68"/>
      <c r="E913" s="68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</row>
    <row r="914" spans="1:24" ht="12.75" x14ac:dyDescent="0.2">
      <c r="A914" s="68"/>
      <c r="B914" s="68"/>
      <c r="C914" s="68"/>
      <c r="D914" s="68"/>
      <c r="E914" s="68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</row>
    <row r="915" spans="1:24" ht="12.75" x14ac:dyDescent="0.2">
      <c r="A915" s="68"/>
      <c r="B915" s="68"/>
      <c r="C915" s="68"/>
      <c r="D915" s="68"/>
      <c r="E915" s="68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</row>
    <row r="916" spans="1:24" ht="12.75" x14ac:dyDescent="0.2">
      <c r="A916" s="68"/>
      <c r="B916" s="68"/>
      <c r="C916" s="68"/>
      <c r="D916" s="68"/>
      <c r="E916" s="68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</row>
    <row r="917" spans="1:24" ht="12.75" x14ac:dyDescent="0.2">
      <c r="A917" s="68"/>
      <c r="B917" s="68"/>
      <c r="C917" s="68"/>
      <c r="D917" s="68"/>
      <c r="E917" s="68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</row>
    <row r="918" spans="1:24" ht="12.75" x14ac:dyDescent="0.2">
      <c r="A918" s="68"/>
      <c r="B918" s="68"/>
      <c r="C918" s="68"/>
      <c r="D918" s="68"/>
      <c r="E918" s="68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</row>
    <row r="919" spans="1:24" ht="12.75" x14ac:dyDescent="0.2">
      <c r="A919" s="68"/>
      <c r="B919" s="68"/>
      <c r="C919" s="68"/>
      <c r="D919" s="68"/>
      <c r="E919" s="68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</row>
    <row r="920" spans="1:24" ht="12.75" x14ac:dyDescent="0.2">
      <c r="A920" s="68"/>
      <c r="B920" s="68"/>
      <c r="C920" s="68"/>
      <c r="D920" s="68"/>
      <c r="E920" s="68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</row>
    <row r="921" spans="1:24" ht="12.75" x14ac:dyDescent="0.2">
      <c r="A921" s="68"/>
      <c r="B921" s="68"/>
      <c r="C921" s="68"/>
      <c r="D921" s="68"/>
      <c r="E921" s="68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</row>
    <row r="922" spans="1:24" ht="12.75" x14ac:dyDescent="0.2">
      <c r="A922" s="68"/>
      <c r="B922" s="68"/>
      <c r="C922" s="68"/>
      <c r="D922" s="68"/>
      <c r="E922" s="68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</row>
    <row r="923" spans="1:24" ht="12.75" x14ac:dyDescent="0.2">
      <c r="A923" s="68"/>
      <c r="B923" s="68"/>
      <c r="C923" s="68"/>
      <c r="D923" s="68"/>
      <c r="E923" s="68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</row>
    <row r="924" spans="1:24" ht="12.75" x14ac:dyDescent="0.2">
      <c r="A924" s="68"/>
      <c r="B924" s="68"/>
      <c r="C924" s="68"/>
      <c r="D924" s="68"/>
      <c r="E924" s="68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</row>
    <row r="925" spans="1:24" ht="12.75" x14ac:dyDescent="0.2">
      <c r="A925" s="68"/>
      <c r="B925" s="68"/>
      <c r="C925" s="68"/>
      <c r="D925" s="68"/>
      <c r="E925" s="68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</row>
    <row r="926" spans="1:24" ht="12.75" x14ac:dyDescent="0.2">
      <c r="A926" s="68"/>
      <c r="B926" s="68"/>
      <c r="C926" s="68"/>
      <c r="D926" s="68"/>
      <c r="E926" s="68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</row>
    <row r="927" spans="1:24" ht="12.75" x14ac:dyDescent="0.2">
      <c r="A927" s="68"/>
      <c r="B927" s="68"/>
      <c r="C927" s="68"/>
      <c r="D927" s="68"/>
      <c r="E927" s="68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</row>
    <row r="928" spans="1:24" ht="12.75" x14ac:dyDescent="0.2">
      <c r="A928" s="68"/>
      <c r="B928" s="68"/>
      <c r="C928" s="68"/>
      <c r="D928" s="68"/>
      <c r="E928" s="68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</row>
    <row r="929" spans="1:24" ht="12.75" x14ac:dyDescent="0.2">
      <c r="A929" s="68"/>
      <c r="B929" s="68"/>
      <c r="C929" s="68"/>
      <c r="D929" s="68"/>
      <c r="E929" s="68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</row>
    <row r="930" spans="1:24" ht="12.75" x14ac:dyDescent="0.2">
      <c r="A930" s="68"/>
      <c r="B930" s="68"/>
      <c r="C930" s="68"/>
      <c r="D930" s="68"/>
      <c r="E930" s="68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</row>
    <row r="931" spans="1:24" ht="12.75" x14ac:dyDescent="0.2">
      <c r="A931" s="68"/>
      <c r="B931" s="68"/>
      <c r="C931" s="68"/>
      <c r="D931" s="68"/>
      <c r="E931" s="68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</row>
    <row r="932" spans="1:24" ht="12.75" x14ac:dyDescent="0.2">
      <c r="A932" s="68"/>
      <c r="B932" s="68"/>
      <c r="C932" s="68"/>
      <c r="D932" s="68"/>
      <c r="E932" s="68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</row>
    <row r="933" spans="1:24" ht="12.75" x14ac:dyDescent="0.2">
      <c r="A933" s="68"/>
      <c r="B933" s="68"/>
      <c r="C933" s="68"/>
      <c r="D933" s="68"/>
      <c r="E933" s="68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</row>
    <row r="934" spans="1:24" ht="12.75" x14ac:dyDescent="0.2">
      <c r="A934" s="68"/>
      <c r="B934" s="68"/>
      <c r="C934" s="68"/>
      <c r="D934" s="68"/>
      <c r="E934" s="68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</row>
    <row r="935" spans="1:24" ht="12.75" x14ac:dyDescent="0.2">
      <c r="A935" s="68"/>
      <c r="B935" s="68"/>
      <c r="C935" s="68"/>
      <c r="D935" s="68"/>
      <c r="E935" s="68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</row>
    <row r="936" spans="1:24" ht="12.75" x14ac:dyDescent="0.2">
      <c r="A936" s="68"/>
      <c r="B936" s="68"/>
      <c r="C936" s="68"/>
      <c r="D936" s="68"/>
      <c r="E936" s="68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</row>
    <row r="937" spans="1:24" ht="12.75" x14ac:dyDescent="0.2">
      <c r="A937" s="68"/>
      <c r="B937" s="68"/>
      <c r="C937" s="68"/>
      <c r="D937" s="68"/>
      <c r="E937" s="68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</row>
    <row r="938" spans="1:24" ht="12.75" x14ac:dyDescent="0.2">
      <c r="A938" s="68"/>
      <c r="B938" s="68"/>
      <c r="C938" s="68"/>
      <c r="D938" s="68"/>
      <c r="E938" s="68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</row>
    <row r="939" spans="1:24" ht="12.75" x14ac:dyDescent="0.2">
      <c r="A939" s="68"/>
      <c r="B939" s="68"/>
      <c r="C939" s="68"/>
      <c r="D939" s="68"/>
      <c r="E939" s="68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</row>
    <row r="940" spans="1:24" ht="12.75" x14ac:dyDescent="0.2">
      <c r="A940" s="68"/>
      <c r="B940" s="68"/>
      <c r="C940" s="68"/>
      <c r="D940" s="68"/>
      <c r="E940" s="68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</row>
    <row r="941" spans="1:24" ht="12.75" x14ac:dyDescent="0.2">
      <c r="A941" s="68"/>
      <c r="B941" s="68"/>
      <c r="C941" s="68"/>
      <c r="D941" s="68"/>
      <c r="E941" s="68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</row>
    <row r="942" spans="1:24" ht="12.75" x14ac:dyDescent="0.2">
      <c r="A942" s="68"/>
      <c r="B942" s="68"/>
      <c r="C942" s="68"/>
      <c r="D942" s="68"/>
      <c r="E942" s="68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</row>
    <row r="943" spans="1:24" ht="12.75" x14ac:dyDescent="0.2">
      <c r="A943" s="68"/>
      <c r="B943" s="68"/>
      <c r="C943" s="68"/>
      <c r="D943" s="68"/>
      <c r="E943" s="68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</row>
    <row r="944" spans="1:24" ht="12.75" x14ac:dyDescent="0.2">
      <c r="A944" s="68"/>
      <c r="B944" s="68"/>
      <c r="C944" s="68"/>
      <c r="D944" s="68"/>
      <c r="E944" s="68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</row>
    <row r="945" spans="1:24" ht="12.75" x14ac:dyDescent="0.2">
      <c r="A945" s="68"/>
      <c r="B945" s="68"/>
      <c r="C945" s="68"/>
      <c r="D945" s="68"/>
      <c r="E945" s="68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</row>
    <row r="946" spans="1:24" ht="12.75" x14ac:dyDescent="0.2">
      <c r="A946" s="68"/>
      <c r="B946" s="68"/>
      <c r="C946" s="68"/>
      <c r="D946" s="68"/>
      <c r="E946" s="68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</row>
    <row r="947" spans="1:24" ht="12.75" x14ac:dyDescent="0.2">
      <c r="A947" s="68"/>
      <c r="B947" s="68"/>
      <c r="C947" s="68"/>
      <c r="D947" s="68"/>
      <c r="E947" s="68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</row>
    <row r="948" spans="1:24" ht="12.75" x14ac:dyDescent="0.2">
      <c r="A948" s="68"/>
      <c r="B948" s="68"/>
      <c r="C948" s="68"/>
      <c r="D948" s="68"/>
      <c r="E948" s="68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</row>
    <row r="949" spans="1:24" ht="12.75" x14ac:dyDescent="0.2">
      <c r="A949" s="68"/>
      <c r="B949" s="68"/>
      <c r="C949" s="68"/>
      <c r="D949" s="68"/>
      <c r="E949" s="68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</row>
    <row r="950" spans="1:24" ht="12.75" x14ac:dyDescent="0.2">
      <c r="A950" s="68"/>
      <c r="B950" s="68"/>
      <c r="C950" s="68"/>
      <c r="D950" s="68"/>
      <c r="E950" s="68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</row>
    <row r="951" spans="1:24" ht="12.75" x14ac:dyDescent="0.2">
      <c r="A951" s="68"/>
      <c r="B951" s="68"/>
      <c r="C951" s="68"/>
      <c r="D951" s="68"/>
      <c r="E951" s="68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</row>
    <row r="952" spans="1:24" ht="12.75" x14ac:dyDescent="0.2">
      <c r="A952" s="68"/>
      <c r="B952" s="68"/>
      <c r="C952" s="68"/>
      <c r="D952" s="68"/>
      <c r="E952" s="68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</row>
    <row r="953" spans="1:24" ht="12.75" x14ac:dyDescent="0.2">
      <c r="A953" s="68"/>
      <c r="B953" s="68"/>
      <c r="C953" s="68"/>
      <c r="D953" s="68"/>
      <c r="E953" s="68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</row>
    <row r="954" spans="1:24" ht="12.75" x14ac:dyDescent="0.2">
      <c r="A954" s="68"/>
      <c r="B954" s="68"/>
      <c r="C954" s="68"/>
      <c r="D954" s="68"/>
      <c r="E954" s="68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</row>
    <row r="955" spans="1:24" ht="12.75" x14ac:dyDescent="0.2">
      <c r="A955" s="68"/>
      <c r="B955" s="68"/>
      <c r="C955" s="68"/>
      <c r="D955" s="68"/>
      <c r="E955" s="68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</row>
    <row r="956" spans="1:24" ht="12.75" x14ac:dyDescent="0.2">
      <c r="A956" s="68"/>
      <c r="B956" s="68"/>
      <c r="C956" s="68"/>
      <c r="D956" s="68"/>
      <c r="E956" s="68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</row>
    <row r="957" spans="1:24" ht="12.75" x14ac:dyDescent="0.2">
      <c r="A957" s="68"/>
      <c r="B957" s="68"/>
      <c r="C957" s="68"/>
      <c r="D957" s="68"/>
      <c r="E957" s="68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</row>
    <row r="958" spans="1:24" ht="12.75" x14ac:dyDescent="0.2">
      <c r="A958" s="68"/>
      <c r="B958" s="68"/>
      <c r="C958" s="68"/>
      <c r="D958" s="68"/>
      <c r="E958" s="68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</row>
    <row r="959" spans="1:24" ht="12.75" x14ac:dyDescent="0.2">
      <c r="A959" s="68"/>
      <c r="B959" s="68"/>
      <c r="C959" s="68"/>
      <c r="D959" s="68"/>
      <c r="E959" s="68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</row>
    <row r="960" spans="1:24" ht="12.75" x14ac:dyDescent="0.2">
      <c r="A960" s="68"/>
      <c r="B960" s="68"/>
      <c r="C960" s="68"/>
      <c r="D960" s="68"/>
      <c r="E960" s="68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</row>
    <row r="961" spans="1:24" ht="12.75" x14ac:dyDescent="0.2">
      <c r="A961" s="68"/>
      <c r="B961" s="68"/>
      <c r="C961" s="68"/>
      <c r="D961" s="68"/>
      <c r="E961" s="68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</row>
    <row r="962" spans="1:24" ht="12.75" x14ac:dyDescent="0.2">
      <c r="A962" s="68"/>
      <c r="B962" s="68"/>
      <c r="C962" s="68"/>
      <c r="D962" s="68"/>
      <c r="E962" s="68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</row>
    <row r="963" spans="1:24" ht="12.75" x14ac:dyDescent="0.2">
      <c r="A963" s="68"/>
      <c r="B963" s="68"/>
      <c r="C963" s="68"/>
      <c r="D963" s="68"/>
      <c r="E963" s="68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</row>
    <row r="964" spans="1:24" ht="12.75" x14ac:dyDescent="0.2">
      <c r="A964" s="68"/>
      <c r="B964" s="68"/>
      <c r="C964" s="68"/>
      <c r="D964" s="68"/>
      <c r="E964" s="68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</row>
    <row r="965" spans="1:24" ht="12.75" x14ac:dyDescent="0.2">
      <c r="A965" s="68"/>
      <c r="B965" s="68"/>
      <c r="C965" s="68"/>
      <c r="D965" s="68"/>
      <c r="E965" s="68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</row>
    <row r="966" spans="1:24" ht="12.75" x14ac:dyDescent="0.2">
      <c r="A966" s="68"/>
      <c r="B966" s="68"/>
      <c r="C966" s="68"/>
      <c r="D966" s="68"/>
      <c r="E966" s="68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</row>
    <row r="967" spans="1:24" ht="12.75" x14ac:dyDescent="0.2">
      <c r="A967" s="68"/>
      <c r="B967" s="68"/>
      <c r="C967" s="68"/>
      <c r="D967" s="68"/>
      <c r="E967" s="68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</row>
    <row r="968" spans="1:24" ht="12.75" x14ac:dyDescent="0.2">
      <c r="A968" s="68"/>
      <c r="B968" s="68"/>
      <c r="C968" s="68"/>
      <c r="D968" s="68"/>
      <c r="E968" s="68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</row>
    <row r="969" spans="1:24" ht="12.75" x14ac:dyDescent="0.2">
      <c r="A969" s="68"/>
      <c r="B969" s="68"/>
      <c r="C969" s="68"/>
      <c r="D969" s="68"/>
      <c r="E969" s="68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</row>
    <row r="970" spans="1:24" ht="12.75" x14ac:dyDescent="0.2">
      <c r="A970" s="68"/>
      <c r="B970" s="68"/>
      <c r="C970" s="68"/>
      <c r="D970" s="68"/>
      <c r="E970" s="68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</row>
    <row r="971" spans="1:24" ht="12.75" x14ac:dyDescent="0.2">
      <c r="A971" s="68"/>
      <c r="B971" s="68"/>
      <c r="C971" s="68"/>
      <c r="D971" s="68"/>
      <c r="E971" s="68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</row>
    <row r="972" spans="1:24" ht="12.75" x14ac:dyDescent="0.2">
      <c r="A972" s="68"/>
      <c r="B972" s="68"/>
      <c r="C972" s="68"/>
      <c r="D972" s="68"/>
      <c r="E972" s="68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</row>
    <row r="973" spans="1:24" ht="12.75" x14ac:dyDescent="0.2">
      <c r="A973" s="68"/>
      <c r="B973" s="68"/>
      <c r="C973" s="68"/>
      <c r="D973" s="68"/>
      <c r="E973" s="68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</row>
    <row r="974" spans="1:24" ht="12.75" x14ac:dyDescent="0.2">
      <c r="A974" s="68"/>
      <c r="B974" s="68"/>
      <c r="C974" s="68"/>
      <c r="D974" s="68"/>
      <c r="E974" s="68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</row>
    <row r="975" spans="1:24" ht="12.75" x14ac:dyDescent="0.2">
      <c r="A975" s="68"/>
      <c r="B975" s="68"/>
      <c r="C975" s="68"/>
      <c r="D975" s="68"/>
      <c r="E975" s="68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</row>
    <row r="976" spans="1:24" ht="12.75" x14ac:dyDescent="0.2">
      <c r="A976" s="68"/>
      <c r="B976" s="68"/>
      <c r="C976" s="68"/>
      <c r="D976" s="68"/>
      <c r="E976" s="68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</row>
    <row r="977" spans="1:24" ht="12.75" x14ac:dyDescent="0.2">
      <c r="A977" s="68"/>
      <c r="B977" s="68"/>
      <c r="C977" s="68"/>
      <c r="D977" s="68"/>
      <c r="E977" s="68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</row>
    <row r="978" spans="1:24" ht="12.75" x14ac:dyDescent="0.2">
      <c r="A978" s="68"/>
      <c r="B978" s="68"/>
      <c r="C978" s="68"/>
      <c r="D978" s="68"/>
      <c r="E978" s="68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</row>
    <row r="979" spans="1:24" ht="12.75" x14ac:dyDescent="0.2">
      <c r="A979" s="68"/>
      <c r="B979" s="68"/>
      <c r="C979" s="68"/>
      <c r="D979" s="68"/>
      <c r="E979" s="68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</row>
    <row r="980" spans="1:24" ht="12.75" x14ac:dyDescent="0.2">
      <c r="A980" s="68"/>
      <c r="B980" s="68"/>
      <c r="C980" s="68"/>
      <c r="D980" s="68"/>
      <c r="E980" s="68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</row>
    <row r="981" spans="1:24" ht="12.75" x14ac:dyDescent="0.2">
      <c r="A981" s="68"/>
      <c r="B981" s="68"/>
      <c r="C981" s="68"/>
      <c r="D981" s="68"/>
      <c r="E981" s="68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</row>
    <row r="982" spans="1:24" ht="12.75" x14ac:dyDescent="0.2">
      <c r="A982" s="68"/>
      <c r="B982" s="68"/>
      <c r="C982" s="68"/>
      <c r="D982" s="68"/>
      <c r="E982" s="68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</row>
    <row r="983" spans="1:24" ht="12.75" x14ac:dyDescent="0.2">
      <c r="A983" s="68"/>
      <c r="B983" s="68"/>
      <c r="C983" s="68"/>
      <c r="D983" s="68"/>
      <c r="E983" s="68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</row>
    <row r="984" spans="1:24" ht="12.75" x14ac:dyDescent="0.2">
      <c r="A984" s="68"/>
      <c r="B984" s="68"/>
      <c r="C984" s="68"/>
      <c r="D984" s="68"/>
      <c r="E984" s="68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</row>
    <row r="985" spans="1:24" ht="12.75" x14ac:dyDescent="0.2">
      <c r="A985" s="68"/>
      <c r="B985" s="68"/>
      <c r="C985" s="68"/>
      <c r="D985" s="68"/>
      <c r="E985" s="68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</row>
    <row r="986" spans="1:24" ht="12.75" x14ac:dyDescent="0.2">
      <c r="A986" s="68"/>
      <c r="B986" s="68"/>
      <c r="C986" s="68"/>
      <c r="D986" s="68"/>
      <c r="E986" s="68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</row>
    <row r="987" spans="1:24" ht="12.75" x14ac:dyDescent="0.2">
      <c r="A987" s="68"/>
      <c r="B987" s="68"/>
      <c r="C987" s="68"/>
      <c r="D987" s="68"/>
      <c r="E987" s="68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</row>
    <row r="988" spans="1:24" ht="12.75" x14ac:dyDescent="0.2">
      <c r="A988" s="68"/>
      <c r="B988" s="68"/>
      <c r="C988" s="68"/>
      <c r="D988" s="68"/>
      <c r="E988" s="68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</row>
    <row r="989" spans="1:24" ht="12.75" x14ac:dyDescent="0.2">
      <c r="A989" s="68"/>
      <c r="B989" s="68"/>
      <c r="C989" s="68"/>
      <c r="D989" s="68"/>
      <c r="E989" s="68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</row>
    <row r="990" spans="1:24" ht="12.75" x14ac:dyDescent="0.2">
      <c r="A990" s="68"/>
      <c r="B990" s="68"/>
      <c r="C990" s="68"/>
      <c r="D990" s="68"/>
      <c r="E990" s="68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</row>
    <row r="991" spans="1:24" ht="12.75" x14ac:dyDescent="0.2">
      <c r="A991" s="68"/>
      <c r="B991" s="68"/>
      <c r="C991" s="68"/>
      <c r="D991" s="68"/>
      <c r="E991" s="68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</row>
    <row r="992" spans="1:24" ht="12.75" x14ac:dyDescent="0.2">
      <c r="A992" s="68"/>
      <c r="B992" s="68"/>
      <c r="C992" s="68"/>
      <c r="D992" s="68"/>
      <c r="E992" s="68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</row>
    <row r="993" spans="1:24" ht="12.75" x14ac:dyDescent="0.2">
      <c r="A993" s="68"/>
      <c r="B993" s="68"/>
      <c r="C993" s="68"/>
      <c r="D993" s="68"/>
      <c r="E993" s="68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</row>
    <row r="994" spans="1:24" ht="12.75" x14ac:dyDescent="0.2">
      <c r="A994" s="68"/>
      <c r="B994" s="68"/>
      <c r="C994" s="68"/>
      <c r="D994" s="68"/>
      <c r="E994" s="68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</row>
    <row r="995" spans="1:24" ht="12.75" x14ac:dyDescent="0.2">
      <c r="A995" s="68"/>
      <c r="B995" s="68"/>
      <c r="C995" s="68"/>
      <c r="D995" s="68"/>
      <c r="E995" s="68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</row>
    <row r="996" spans="1:24" ht="12.75" x14ac:dyDescent="0.2">
      <c r="A996" s="68"/>
      <c r="B996" s="68"/>
      <c r="C996" s="68"/>
      <c r="D996" s="68"/>
      <c r="E996" s="68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</row>
    <row r="997" spans="1:24" ht="12.75" x14ac:dyDescent="0.2">
      <c r="A997" s="68"/>
      <c r="B997" s="68"/>
      <c r="C997" s="68"/>
      <c r="D997" s="68"/>
      <c r="E997" s="68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</row>
    <row r="998" spans="1:24" ht="12.75" x14ac:dyDescent="0.2">
      <c r="A998" s="68"/>
      <c r="B998" s="68"/>
      <c r="C998" s="68"/>
      <c r="D998" s="68"/>
      <c r="E998" s="68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</row>
    <row r="999" spans="1:24" ht="12.75" x14ac:dyDescent="0.2">
      <c r="A999" s="68"/>
      <c r="B999" s="68"/>
      <c r="C999" s="68"/>
      <c r="D999" s="68"/>
      <c r="E999" s="68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</row>
    <row r="1000" spans="1:24" ht="12.75" x14ac:dyDescent="0.2">
      <c r="A1000" s="68"/>
      <c r="B1000" s="68"/>
      <c r="C1000" s="68"/>
      <c r="D1000" s="68"/>
      <c r="E1000" s="68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</row>
    <row r="1001" spans="1:24" ht="12.75" x14ac:dyDescent="0.2">
      <c r="A1001" s="68"/>
      <c r="B1001" s="68"/>
      <c r="C1001" s="68"/>
      <c r="D1001" s="68"/>
      <c r="E1001" s="68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</row>
    <row r="1002" spans="1:24" ht="12.75" x14ac:dyDescent="0.2">
      <c r="A1002" s="68"/>
      <c r="B1002" s="68"/>
      <c r="C1002" s="68"/>
      <c r="D1002" s="68"/>
      <c r="E1002" s="68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</row>
    <row r="1003" spans="1:24" ht="12.75" x14ac:dyDescent="0.2">
      <c r="A1003" s="68"/>
      <c r="B1003" s="68"/>
      <c r="C1003" s="68"/>
      <c r="D1003" s="68"/>
      <c r="E1003" s="68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</row>
    <row r="1004" spans="1:24" ht="12.75" x14ac:dyDescent="0.2">
      <c r="A1004" s="68"/>
      <c r="B1004" s="68"/>
      <c r="C1004" s="68"/>
      <c r="D1004" s="68"/>
      <c r="E1004" s="68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</row>
    <row r="1005" spans="1:24" ht="12.75" x14ac:dyDescent="0.2">
      <c r="A1005" s="68"/>
      <c r="B1005" s="68"/>
      <c r="C1005" s="68"/>
      <c r="D1005" s="68"/>
      <c r="E1005" s="68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</row>
    <row r="1006" spans="1:24" ht="12.75" x14ac:dyDescent="0.2">
      <c r="A1006" s="68"/>
      <c r="B1006" s="68"/>
      <c r="C1006" s="68"/>
      <c r="D1006" s="68"/>
      <c r="E1006" s="68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</row>
    <row r="1007" spans="1:24" ht="12.75" x14ac:dyDescent="0.2">
      <c r="A1007" s="68"/>
      <c r="B1007" s="68"/>
      <c r="C1007" s="68"/>
      <c r="D1007" s="68"/>
      <c r="E1007" s="68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</row>
    <row r="1008" spans="1:24" ht="12.75" x14ac:dyDescent="0.2">
      <c r="A1008" s="68"/>
      <c r="B1008" s="68"/>
      <c r="C1008" s="68"/>
      <c r="D1008" s="68"/>
      <c r="E1008" s="68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</row>
    <row r="1009" spans="1:24" ht="12.75" x14ac:dyDescent="0.2">
      <c r="A1009" s="68"/>
      <c r="B1009" s="68"/>
      <c r="C1009" s="68"/>
      <c r="D1009" s="68"/>
      <c r="E1009" s="68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</row>
    <row r="1010" spans="1:24" ht="12.75" x14ac:dyDescent="0.2">
      <c r="A1010" s="68"/>
      <c r="B1010" s="68"/>
      <c r="C1010" s="68"/>
      <c r="D1010" s="68"/>
      <c r="E1010" s="68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</row>
    <row r="1011" spans="1:24" ht="12.75" x14ac:dyDescent="0.2">
      <c r="A1011" s="68"/>
      <c r="B1011" s="68"/>
      <c r="C1011" s="68"/>
      <c r="D1011" s="68"/>
      <c r="E1011" s="68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</row>
    <row r="1012" spans="1:24" ht="12.75" x14ac:dyDescent="0.2">
      <c r="A1012" s="68"/>
      <c r="B1012" s="68"/>
      <c r="C1012" s="68"/>
      <c r="D1012" s="68"/>
      <c r="E1012" s="68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</row>
    <row r="1013" spans="1:24" ht="12.75" x14ac:dyDescent="0.2">
      <c r="A1013" s="68"/>
      <c r="B1013" s="68"/>
      <c r="C1013" s="68"/>
      <c r="D1013" s="68"/>
      <c r="E1013" s="68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4" r:id="rId1"/>
    <hyperlink ref="E6" r:id="rId2"/>
    <hyperlink ref="E7" r:id="rId3"/>
    <hyperlink ref="E9" r:id="rId4"/>
    <hyperlink ref="E13" r:id="rId5"/>
    <hyperlink ref="E14" r:id="rId6"/>
    <hyperlink ref="E15" r:id="rId7"/>
    <hyperlink ref="E17" r:id="rId8"/>
    <hyperlink ref="E19" r:id="rId9"/>
    <hyperlink ref="E20" r:id="rId10"/>
    <hyperlink ref="E21" r:id="rId11"/>
    <hyperlink ref="E22" r:id="rId12"/>
    <hyperlink ref="E23" r:id="rId13"/>
    <hyperlink ref="E24" r:id="rId14"/>
    <hyperlink ref="E26" r:id="rId15"/>
    <hyperlink ref="E27" r:id="rId16"/>
    <hyperlink ref="E28" r:id="rId17"/>
    <hyperlink ref="E29" r:id="rId18"/>
    <hyperlink ref="E30" r:id="rId19"/>
    <hyperlink ref="E31" r:id="rId20"/>
    <hyperlink ref="E32" r:id="rId21"/>
    <hyperlink ref="E33" r:id="rId22"/>
    <hyperlink ref="E35" r:id="rId23"/>
    <hyperlink ref="E36" r:id="rId24"/>
    <hyperlink ref="E37" r:id="rId25"/>
    <hyperlink ref="E38" r:id="rId26"/>
    <hyperlink ref="E39" r:id="rId27"/>
    <hyperlink ref="E40" r:id="rId28"/>
    <hyperlink ref="E41" r:id="rId29"/>
    <hyperlink ref="E42" r:id="rId30"/>
  </hyperlinks>
  <pageMargins left="0.7" right="0.7" top="0.75" bottom="0.75" header="0" footer="0"/>
  <pageSetup orientation="landscape" r:id="rId3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G918"/>
  <sheetViews>
    <sheetView windowProtection="1" topLeftCell="A34" workbookViewId="0">
      <selection activeCell="A50" sqref="A50"/>
    </sheetView>
  </sheetViews>
  <sheetFormatPr baseColWidth="10" defaultColWidth="14.42578125" defaultRowHeight="15" customHeight="1" x14ac:dyDescent="0.2"/>
  <cols>
    <col min="1" max="1" width="85.7109375" style="52" customWidth="1"/>
    <col min="2" max="2" width="9.42578125" style="52" customWidth="1"/>
    <col min="3" max="3" width="14.140625" style="52" customWidth="1"/>
    <col min="4" max="4" width="17" style="52" customWidth="1"/>
    <col min="5" max="5" width="54.5703125" style="52" customWidth="1"/>
    <col min="6" max="6" width="6.7109375" style="52" customWidth="1"/>
    <col min="7" max="7" width="3.42578125" style="52" customWidth="1"/>
    <col min="8" max="189" width="17.28515625" style="52" customWidth="1"/>
    <col min="190" max="16384" width="14.42578125" style="52"/>
  </cols>
  <sheetData>
    <row r="1" spans="1:189" ht="12.75" customHeight="1" x14ac:dyDescent="0.2">
      <c r="A1" s="50" t="s">
        <v>133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1" t="s">
        <v>6</v>
      </c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</row>
    <row r="2" spans="1:189" ht="12.75" customHeight="1" x14ac:dyDescent="0.2">
      <c r="A2" s="50" t="s">
        <v>143</v>
      </c>
      <c r="B2" s="50" t="s">
        <v>18</v>
      </c>
      <c r="C2" s="50" t="s">
        <v>35</v>
      </c>
      <c r="D2" s="50" t="s">
        <v>60</v>
      </c>
      <c r="E2" s="53" t="str">
        <f>HYPERLINK("http://www.itfs.de/en/","http://www.itfs.de/en/")</f>
        <v>http://www.itfs.de/en/</v>
      </c>
      <c r="F2" s="50">
        <v>26</v>
      </c>
      <c r="G2" s="54" t="s">
        <v>14</v>
      </c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</row>
    <row r="3" spans="1:189" ht="12.75" customHeight="1" x14ac:dyDescent="0.2">
      <c r="A3" s="50" t="s">
        <v>148</v>
      </c>
      <c r="B3" s="50" t="s">
        <v>18</v>
      </c>
      <c r="C3" s="50" t="s">
        <v>35</v>
      </c>
      <c r="D3" s="50" t="s">
        <v>60</v>
      </c>
      <c r="E3" s="53" t="str">
        <f>HYPERLINK("http://www.dokfest-muenchen.de/","http://www.dokfest-muenchen.de/")</f>
        <v>http://www.dokfest-muenchen.de/</v>
      </c>
      <c r="F3" s="50">
        <v>34</v>
      </c>
      <c r="G3" s="54" t="s">
        <v>14</v>
      </c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</row>
    <row r="4" spans="1:189" ht="12.75" customHeight="1" x14ac:dyDescent="0.2">
      <c r="A4" s="50" t="s">
        <v>151</v>
      </c>
      <c r="B4" s="50" t="s">
        <v>18</v>
      </c>
      <c r="C4" s="50" t="s">
        <v>35</v>
      </c>
      <c r="D4" s="50" t="s">
        <v>21</v>
      </c>
      <c r="E4" s="55" t="s">
        <v>152</v>
      </c>
      <c r="F4" s="50">
        <v>36</v>
      </c>
      <c r="G4" s="54" t="s">
        <v>14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</row>
    <row r="5" spans="1:189" ht="12.75" customHeight="1" x14ac:dyDescent="0.2">
      <c r="A5" s="50" t="s">
        <v>155</v>
      </c>
      <c r="B5" s="50" t="s">
        <v>18</v>
      </c>
      <c r="C5" s="50" t="s">
        <v>35</v>
      </c>
      <c r="D5" s="50" t="s">
        <v>33</v>
      </c>
      <c r="E5" s="53" t="str">
        <f>HYPERLINK("http://www.dok-leipzig.de/","http://www.dok-leipzig.de/")</f>
        <v>http://www.dok-leipzig.de/</v>
      </c>
      <c r="F5" s="50">
        <v>62</v>
      </c>
      <c r="G5" s="54" t="s">
        <v>14</v>
      </c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</row>
    <row r="6" spans="1:189" ht="12.75" customHeight="1" x14ac:dyDescent="0.2">
      <c r="A6" s="50" t="s">
        <v>156</v>
      </c>
      <c r="B6" s="50" t="s">
        <v>18</v>
      </c>
      <c r="C6" s="50" t="s">
        <v>35</v>
      </c>
      <c r="D6" s="50" t="s">
        <v>43</v>
      </c>
      <c r="E6" s="53" t="str">
        <f>HYPERLINK("http://iffmh.de/","http://iffmh.de/")</f>
        <v>http://iffmh.de/</v>
      </c>
      <c r="F6" s="50">
        <v>68</v>
      </c>
      <c r="G6" s="54" t="s">
        <v>14</v>
      </c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</row>
    <row r="7" spans="1:189" ht="12.75" customHeight="1" x14ac:dyDescent="0.2">
      <c r="A7" s="50" t="s">
        <v>159</v>
      </c>
      <c r="B7" s="50" t="s">
        <v>18</v>
      </c>
      <c r="C7" s="50" t="s">
        <v>160</v>
      </c>
      <c r="D7" s="50" t="s">
        <v>33</v>
      </c>
      <c r="E7" s="53" t="str">
        <f>HYPERLINK("http://www.viennale.at/","http://www.viennale.at/")</f>
        <v>http://www.viennale.at/</v>
      </c>
      <c r="F7" s="50">
        <v>56</v>
      </c>
      <c r="G7" s="54" t="s">
        <v>14</v>
      </c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</row>
    <row r="8" spans="1:189" ht="12.75" customHeight="1" x14ac:dyDescent="0.2">
      <c r="A8" s="50" t="s">
        <v>164</v>
      </c>
      <c r="B8" s="50" t="s">
        <v>18</v>
      </c>
      <c r="C8" s="50" t="s">
        <v>165</v>
      </c>
      <c r="D8" s="50" t="s">
        <v>21</v>
      </c>
      <c r="E8" s="55" t="s">
        <v>166</v>
      </c>
      <c r="F8" s="50">
        <v>47</v>
      </c>
      <c r="G8" s="54" t="s">
        <v>14</v>
      </c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</row>
    <row r="9" spans="1:189" ht="12.75" customHeight="1" x14ac:dyDescent="0.2">
      <c r="A9" s="50" t="s">
        <v>170</v>
      </c>
      <c r="B9" s="50" t="s">
        <v>18</v>
      </c>
      <c r="C9" s="50" t="s">
        <v>165</v>
      </c>
      <c r="D9" s="50" t="s">
        <v>26</v>
      </c>
      <c r="E9" s="55" t="s">
        <v>171</v>
      </c>
      <c r="F9" s="50">
        <v>22</v>
      </c>
      <c r="G9" s="54" t="s">
        <v>14</v>
      </c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</row>
    <row r="10" spans="1:189" ht="12.75" customHeight="1" x14ac:dyDescent="0.2">
      <c r="A10" s="50" t="s">
        <v>172</v>
      </c>
      <c r="B10" s="50" t="s">
        <v>18</v>
      </c>
      <c r="C10" s="50" t="s">
        <v>165</v>
      </c>
      <c r="D10" s="50" t="s">
        <v>26</v>
      </c>
      <c r="E10" s="55" t="s">
        <v>176</v>
      </c>
      <c r="F10" s="50">
        <v>66</v>
      </c>
      <c r="G10" s="54" t="s">
        <v>14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</row>
    <row r="11" spans="1:189" ht="12.75" customHeight="1" x14ac:dyDescent="0.2">
      <c r="A11" s="50" t="s">
        <v>178</v>
      </c>
      <c r="B11" s="50" t="s">
        <v>18</v>
      </c>
      <c r="C11" s="50" t="s">
        <v>165</v>
      </c>
      <c r="D11" s="50" t="s">
        <v>33</v>
      </c>
      <c r="E11" s="55" t="s">
        <v>180</v>
      </c>
      <c r="F11" s="50">
        <v>24</v>
      </c>
      <c r="G11" s="54" t="s">
        <v>14</v>
      </c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</row>
    <row r="12" spans="1:189" ht="12.75" customHeight="1" x14ac:dyDescent="0.2">
      <c r="A12" s="50" t="s">
        <v>181</v>
      </c>
      <c r="B12" s="50" t="s">
        <v>18</v>
      </c>
      <c r="C12" s="50" t="s">
        <v>19</v>
      </c>
      <c r="D12" s="50" t="s">
        <v>17</v>
      </c>
      <c r="E12" s="53" t="s">
        <v>182</v>
      </c>
      <c r="F12" s="50">
        <v>24</v>
      </c>
      <c r="G12" s="54" t="s">
        <v>14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</row>
    <row r="13" spans="1:189" ht="12.75" customHeight="1" x14ac:dyDescent="0.2">
      <c r="A13" s="50" t="s">
        <v>185</v>
      </c>
      <c r="B13" s="50" t="s">
        <v>18</v>
      </c>
      <c r="C13" s="50" t="s">
        <v>19</v>
      </c>
      <c r="D13" s="50" t="s">
        <v>21</v>
      </c>
      <c r="E13" s="55" t="s">
        <v>186</v>
      </c>
      <c r="F13" s="50">
        <v>33</v>
      </c>
      <c r="G13" s="54" t="s">
        <v>14</v>
      </c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</row>
    <row r="14" spans="1:189" ht="12.75" customHeight="1" x14ac:dyDescent="0.2">
      <c r="A14" s="50" t="s">
        <v>188</v>
      </c>
      <c r="B14" s="50" t="s">
        <v>18</v>
      </c>
      <c r="C14" s="50" t="s">
        <v>19</v>
      </c>
      <c r="D14" s="50" t="s">
        <v>21</v>
      </c>
      <c r="E14" s="55" t="s">
        <v>189</v>
      </c>
      <c r="F14" s="50">
        <v>47</v>
      </c>
      <c r="G14" s="54" t="s">
        <v>14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</row>
    <row r="15" spans="1:189" ht="12.75" customHeight="1" x14ac:dyDescent="0.2">
      <c r="A15" s="50" t="s">
        <v>191</v>
      </c>
      <c r="B15" s="50" t="s">
        <v>18</v>
      </c>
      <c r="C15" s="50" t="s">
        <v>19</v>
      </c>
      <c r="D15" s="50" t="s">
        <v>43</v>
      </c>
      <c r="E15" s="53" t="str">
        <f>HYPERLINK("http://lesgaicinemad.com/","http://lesgaicinemad.com/")</f>
        <v>http://lesgaicinemad.com/</v>
      </c>
      <c r="F15" s="50">
        <v>23</v>
      </c>
      <c r="G15" s="54" t="s">
        <v>14</v>
      </c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</row>
    <row r="16" spans="1:189" ht="12.75" customHeight="1" x14ac:dyDescent="0.2">
      <c r="A16" s="50" t="s">
        <v>194</v>
      </c>
      <c r="B16" s="50" t="s">
        <v>18</v>
      </c>
      <c r="C16" s="50" t="s">
        <v>19</v>
      </c>
      <c r="D16" s="50" t="s">
        <v>43</v>
      </c>
      <c r="E16" s="55" t="s">
        <v>196</v>
      </c>
      <c r="F16" s="50">
        <v>23</v>
      </c>
      <c r="G16" s="54" t="s">
        <v>14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</row>
    <row r="17" spans="1:189" ht="12.75" customHeight="1" x14ac:dyDescent="0.2">
      <c r="A17" s="50" t="s">
        <v>197</v>
      </c>
      <c r="B17" s="50" t="s">
        <v>18</v>
      </c>
      <c r="C17" s="50" t="s">
        <v>19</v>
      </c>
      <c r="D17" s="50" t="s">
        <v>43</v>
      </c>
      <c r="E17" s="53" t="str">
        <f>HYPERLINK("http://alternativa.cccb.org/","http://alternativa.cccb.org")</f>
        <v>http://alternativa.cccb.org</v>
      </c>
      <c r="F17" s="50">
        <v>26</v>
      </c>
      <c r="G17" s="54" t="s">
        <v>14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</row>
    <row r="18" spans="1:189" ht="12.75" customHeight="1" x14ac:dyDescent="0.2">
      <c r="A18" s="50" t="s">
        <v>200</v>
      </c>
      <c r="B18" s="50" t="s">
        <v>18</v>
      </c>
      <c r="C18" s="50" t="s">
        <v>19</v>
      </c>
      <c r="D18" s="50" t="s">
        <v>43</v>
      </c>
      <c r="E18" s="53" t="str">
        <f>HYPERLINK("http://www.gijonfilmfestival.com/","http://www.gijonfilmfestival.com/")</f>
        <v>http://www.gijonfilmfestival.com/</v>
      </c>
      <c r="F18" s="50">
        <v>56</v>
      </c>
      <c r="G18" s="54" t="s">
        <v>14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</row>
    <row r="19" spans="1:189" ht="12.75" customHeight="1" x14ac:dyDescent="0.2">
      <c r="A19" s="50" t="s">
        <v>203</v>
      </c>
      <c r="B19" s="50" t="s">
        <v>18</v>
      </c>
      <c r="C19" s="50" t="s">
        <v>146</v>
      </c>
      <c r="D19" s="50" t="s">
        <v>43</v>
      </c>
      <c r="E19" s="55" t="s">
        <v>204</v>
      </c>
      <c r="F19" s="50">
        <v>22</v>
      </c>
      <c r="G19" s="54" t="s">
        <v>14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</row>
    <row r="20" spans="1:189" ht="12.75" customHeight="1" x14ac:dyDescent="0.2">
      <c r="A20" s="50" t="s">
        <v>206</v>
      </c>
      <c r="B20" s="50" t="s">
        <v>18</v>
      </c>
      <c r="C20" s="50" t="s">
        <v>207</v>
      </c>
      <c r="D20" s="50" t="s">
        <v>60</v>
      </c>
      <c r="E20" s="53" t="str">
        <f>HYPERLINK("http://www.espoocine.fi/","http://www.espoocine.fi")</f>
        <v>http://www.espoocine.fi</v>
      </c>
      <c r="F20" s="50">
        <v>29</v>
      </c>
      <c r="G20" s="54" t="s">
        <v>14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</row>
    <row r="21" spans="1:189" ht="12.75" customHeight="1" x14ac:dyDescent="0.2">
      <c r="A21" s="50" t="s">
        <v>210</v>
      </c>
      <c r="B21" s="50" t="s">
        <v>18</v>
      </c>
      <c r="C21" s="50" t="s">
        <v>59</v>
      </c>
      <c r="D21" s="50" t="s">
        <v>17</v>
      </c>
      <c r="E21" s="53" t="str">
        <f>HYPERLINK("http://www.cinemadureel.org/","http://www.cinemadureel.org")</f>
        <v>http://www.cinemadureel.org</v>
      </c>
      <c r="F21" s="50">
        <v>40</v>
      </c>
      <c r="G21" s="54" t="s">
        <v>14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</row>
    <row r="22" spans="1:189" ht="12.75" customHeight="1" x14ac:dyDescent="0.2">
      <c r="A22" s="50" t="s">
        <v>211</v>
      </c>
      <c r="B22" s="50" t="s">
        <v>18</v>
      </c>
      <c r="C22" s="50" t="s">
        <v>59</v>
      </c>
      <c r="D22" s="50" t="s">
        <v>17</v>
      </c>
      <c r="E22" s="55" t="s">
        <v>212</v>
      </c>
      <c r="F22" s="50">
        <v>41</v>
      </c>
      <c r="G22" s="54" t="s">
        <v>14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</row>
    <row r="23" spans="1:189" ht="12.75" customHeight="1" x14ac:dyDescent="0.2">
      <c r="A23" s="50" t="s">
        <v>214</v>
      </c>
      <c r="B23" s="50" t="s">
        <v>18</v>
      </c>
      <c r="C23" s="50" t="s">
        <v>59</v>
      </c>
      <c r="D23" s="50" t="s">
        <v>13</v>
      </c>
      <c r="E23" s="53" t="str">
        <f>HYPERLINK("http://www.cinesud-aspas.org/","http://www.cinesud-aspas.org/")</f>
        <v>http://www.cinesud-aspas.org/</v>
      </c>
      <c r="F23" s="50">
        <v>21</v>
      </c>
      <c r="G23" s="54" t="s">
        <v>14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</row>
    <row r="24" spans="1:189" ht="12.75" customHeight="1" x14ac:dyDescent="0.2">
      <c r="A24" s="50" t="s">
        <v>216</v>
      </c>
      <c r="B24" s="50" t="s">
        <v>18</v>
      </c>
      <c r="C24" s="50" t="s">
        <v>59</v>
      </c>
      <c r="D24" s="50" t="s">
        <v>21</v>
      </c>
      <c r="E24" s="56" t="s">
        <v>217</v>
      </c>
      <c r="F24" s="50">
        <v>29</v>
      </c>
      <c r="G24" s="54" t="s">
        <v>14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</row>
    <row r="25" spans="1:189" ht="12.75" customHeight="1" x14ac:dyDescent="0.2">
      <c r="A25" s="50" t="s">
        <v>220</v>
      </c>
      <c r="B25" s="50" t="s">
        <v>18</v>
      </c>
      <c r="C25" s="50" t="s">
        <v>59</v>
      </c>
      <c r="D25" s="50" t="s">
        <v>26</v>
      </c>
      <c r="E25" s="53" t="str">
        <f>HYPERLINK("http://www.fidmarseille.org/","http://www.fidmarseille.org/")</f>
        <v>http://www.fidmarseille.org/</v>
      </c>
      <c r="F25" s="50">
        <v>30</v>
      </c>
      <c r="G25" s="54" t="s">
        <v>14</v>
      </c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</row>
    <row r="26" spans="1:189" ht="12.75" customHeight="1" x14ac:dyDescent="0.2">
      <c r="A26" s="50" t="s">
        <v>223</v>
      </c>
      <c r="B26" s="50" t="s">
        <v>18</v>
      </c>
      <c r="C26" s="50" t="s">
        <v>59</v>
      </c>
      <c r="D26" s="50" t="s">
        <v>43</v>
      </c>
      <c r="E26" s="55" t="s">
        <v>224</v>
      </c>
      <c r="F26" s="50">
        <v>34</v>
      </c>
      <c r="G26" s="54" t="s">
        <v>14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</row>
    <row r="27" spans="1:189" ht="12.75" customHeight="1" x14ac:dyDescent="0.2">
      <c r="A27" s="50" t="s">
        <v>227</v>
      </c>
      <c r="B27" s="50" t="s">
        <v>18</v>
      </c>
      <c r="C27" s="50" t="s">
        <v>59</v>
      </c>
      <c r="D27" s="50" t="s">
        <v>43</v>
      </c>
      <c r="E27" s="53" t="str">
        <f>HYPERLINK("http://www.filmfestamiens.org/","http://www.filmfestamiens.org")</f>
        <v>http://www.filmfestamiens.org</v>
      </c>
      <c r="F27" s="50">
        <v>38</v>
      </c>
      <c r="G27" s="54" t="s">
        <v>14</v>
      </c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</row>
    <row r="28" spans="1:189" ht="12.75" customHeight="1" x14ac:dyDescent="0.2">
      <c r="A28" s="50" t="s">
        <v>228</v>
      </c>
      <c r="B28" s="50" t="s">
        <v>18</v>
      </c>
      <c r="C28" s="50" t="s">
        <v>59</v>
      </c>
      <c r="D28" s="50" t="s">
        <v>43</v>
      </c>
      <c r="E28" s="53" t="str">
        <f>HYPERLINK("http://www.3continents.com/","http://www.3continents.com/")</f>
        <v>http://www.3continents.com/</v>
      </c>
      <c r="F28" s="50">
        <v>40</v>
      </c>
      <c r="G28" s="54" t="s">
        <v>14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</row>
    <row r="29" spans="1:189" ht="12.75" customHeight="1" x14ac:dyDescent="0.2">
      <c r="A29" s="50" t="s">
        <v>230</v>
      </c>
      <c r="B29" s="50" t="s">
        <v>18</v>
      </c>
      <c r="C29" s="50" t="s">
        <v>231</v>
      </c>
      <c r="D29" s="50" t="s">
        <v>17</v>
      </c>
      <c r="E29" s="53" t="str">
        <f>HYPERLINK("http://www.filmfestival.gr/","Http://www.filmfestival.gr")</f>
        <v>Http://www.filmfestival.gr</v>
      </c>
      <c r="F29" s="50">
        <v>59</v>
      </c>
      <c r="G29" s="54" t="s">
        <v>14</v>
      </c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</row>
    <row r="30" spans="1:189" ht="12.75" customHeight="1" x14ac:dyDescent="0.2">
      <c r="A30" s="50" t="s">
        <v>234</v>
      </c>
      <c r="B30" s="50" t="s">
        <v>18</v>
      </c>
      <c r="C30" s="50" t="s">
        <v>85</v>
      </c>
      <c r="D30" s="50" t="s">
        <v>17</v>
      </c>
      <c r="E30" s="55" t="s">
        <v>235</v>
      </c>
      <c r="F30" s="50">
        <v>29</v>
      </c>
      <c r="G30" s="54" t="s">
        <v>14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</row>
    <row r="31" spans="1:189" ht="12.75" customHeight="1" x14ac:dyDescent="0.2">
      <c r="A31" s="50" t="s">
        <v>238</v>
      </c>
      <c r="B31" s="50" t="s">
        <v>18</v>
      </c>
      <c r="C31" s="50" t="s">
        <v>85</v>
      </c>
      <c r="D31" s="50" t="s">
        <v>13</v>
      </c>
      <c r="E31" s="55" t="s">
        <v>239</v>
      </c>
      <c r="F31" s="50">
        <v>67</v>
      </c>
      <c r="G31" s="54" t="s">
        <v>14</v>
      </c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</row>
    <row r="32" spans="1:189" ht="12.75" customHeight="1" x14ac:dyDescent="0.2">
      <c r="A32" s="50" t="s">
        <v>243</v>
      </c>
      <c r="B32" s="50" t="s">
        <v>18</v>
      </c>
      <c r="C32" s="50" t="s">
        <v>85</v>
      </c>
      <c r="D32" s="50" t="s">
        <v>43</v>
      </c>
      <c r="E32" s="55" t="s">
        <v>244</v>
      </c>
      <c r="F32" s="50">
        <v>34</v>
      </c>
      <c r="G32" s="54" t="s">
        <v>14</v>
      </c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</row>
    <row r="33" spans="1:189" ht="12.75" customHeight="1" x14ac:dyDescent="0.2">
      <c r="A33" s="50" t="s">
        <v>246</v>
      </c>
      <c r="B33" s="50" t="s">
        <v>18</v>
      </c>
      <c r="C33" s="50" t="s">
        <v>85</v>
      </c>
      <c r="D33" s="50" t="s">
        <v>43</v>
      </c>
      <c r="E33" s="50" t="s">
        <v>247</v>
      </c>
      <c r="F33" s="50">
        <v>60</v>
      </c>
      <c r="G33" s="54" t="s">
        <v>14</v>
      </c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</row>
    <row r="34" spans="1:189" ht="12.75" customHeight="1" x14ac:dyDescent="0.2">
      <c r="A34" s="50" t="s">
        <v>248</v>
      </c>
      <c r="B34" s="50" t="s">
        <v>18</v>
      </c>
      <c r="C34" s="50" t="s">
        <v>249</v>
      </c>
      <c r="D34" s="50" t="s">
        <v>33</v>
      </c>
      <c r="E34" s="55" t="s">
        <v>250</v>
      </c>
      <c r="F34" s="50">
        <v>29</v>
      </c>
      <c r="G34" s="54" t="s">
        <v>14</v>
      </c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</row>
    <row r="35" spans="1:189" ht="12.75" customHeight="1" x14ac:dyDescent="0.2">
      <c r="A35" s="50" t="s">
        <v>253</v>
      </c>
      <c r="B35" s="50" t="s">
        <v>18</v>
      </c>
      <c r="C35" s="50" t="s">
        <v>237</v>
      </c>
      <c r="D35" s="50" t="s">
        <v>60</v>
      </c>
      <c r="E35" s="55" t="s">
        <v>254</v>
      </c>
      <c r="F35" s="50">
        <v>59</v>
      </c>
      <c r="G35" s="54" t="s">
        <v>14</v>
      </c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</row>
    <row r="36" spans="1:189" ht="12.75" customHeight="1" x14ac:dyDescent="0.2">
      <c r="A36" s="50" t="s">
        <v>256</v>
      </c>
      <c r="B36" s="50" t="s">
        <v>18</v>
      </c>
      <c r="C36" s="50" t="s">
        <v>241</v>
      </c>
      <c r="D36" s="50" t="s">
        <v>21</v>
      </c>
      <c r="E36" s="53" t="s">
        <v>257</v>
      </c>
      <c r="F36" s="50">
        <v>25</v>
      </c>
      <c r="G36" s="54" t="s">
        <v>14</v>
      </c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</row>
    <row r="37" spans="1:189" ht="12.75" customHeight="1" x14ac:dyDescent="0.2">
      <c r="A37" s="50" t="s">
        <v>259</v>
      </c>
      <c r="B37" s="50" t="s">
        <v>18</v>
      </c>
      <c r="C37" s="50" t="s">
        <v>241</v>
      </c>
      <c r="D37" s="50" t="s">
        <v>21</v>
      </c>
      <c r="E37" s="55" t="s">
        <v>260</v>
      </c>
      <c r="F37" s="50">
        <v>72</v>
      </c>
      <c r="G37" s="54" t="s">
        <v>14</v>
      </c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</row>
    <row r="38" spans="1:189" ht="12.75" customHeight="1" x14ac:dyDescent="0.2">
      <c r="A38" s="50" t="s">
        <v>263</v>
      </c>
      <c r="B38" s="50" t="s">
        <v>18</v>
      </c>
      <c r="C38" s="50" t="s">
        <v>241</v>
      </c>
      <c r="D38" s="50" t="s">
        <v>65</v>
      </c>
      <c r="E38" s="55" t="s">
        <v>265</v>
      </c>
      <c r="F38" s="50">
        <v>25</v>
      </c>
      <c r="G38" s="54" t="s">
        <v>14</v>
      </c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</row>
    <row r="39" spans="1:189" ht="12.75" customHeight="1" x14ac:dyDescent="0.2">
      <c r="A39" s="50" t="s">
        <v>267</v>
      </c>
      <c r="B39" s="50" t="s">
        <v>18</v>
      </c>
      <c r="C39" s="50" t="s">
        <v>241</v>
      </c>
      <c r="D39" s="50" t="s">
        <v>43</v>
      </c>
      <c r="E39" s="53" t="str">
        <f>HYPERLINK("http://www.latinamericanfilmfestival.com/","http://www.latinamericanfilmfestival.com")</f>
        <v>http://www.latinamericanfilmfestival.com</v>
      </c>
      <c r="F39" s="50">
        <v>26</v>
      </c>
      <c r="G39" s="54" t="s">
        <v>14</v>
      </c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</row>
    <row r="40" spans="1:189" ht="12.75" customHeight="1" x14ac:dyDescent="0.2">
      <c r="A40" s="50" t="s">
        <v>270</v>
      </c>
      <c r="B40" s="50" t="s">
        <v>18</v>
      </c>
      <c r="C40" s="50" t="s">
        <v>162</v>
      </c>
      <c r="D40" s="50" t="s">
        <v>26</v>
      </c>
      <c r="E40" s="53" t="str">
        <f>HYPERLINK("http://www.kviff.com/en/news/","http://www.kviff.com/en/news/")</f>
        <v>http://www.kviff.com/en/news/</v>
      </c>
      <c r="F40" s="50">
        <v>54</v>
      </c>
      <c r="G40" s="54" t="s">
        <v>14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</row>
    <row r="41" spans="1:189" ht="12.75" customHeight="1" x14ac:dyDescent="0.2">
      <c r="A41" s="50" t="s">
        <v>273</v>
      </c>
      <c r="B41" s="50" t="s">
        <v>18</v>
      </c>
      <c r="C41" s="50" t="s">
        <v>162</v>
      </c>
      <c r="D41" s="50" t="s">
        <v>33</v>
      </c>
      <c r="E41" s="55" t="s">
        <v>274</v>
      </c>
      <c r="F41" s="50">
        <v>22</v>
      </c>
      <c r="G41" s="54" t="s">
        <v>14</v>
      </c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</row>
    <row r="42" spans="1:189" ht="12.75" customHeight="1" x14ac:dyDescent="0.2">
      <c r="A42" s="50" t="s">
        <v>278</v>
      </c>
      <c r="B42" s="50" t="s">
        <v>18</v>
      </c>
      <c r="C42" s="50" t="s">
        <v>168</v>
      </c>
      <c r="D42" s="50" t="s">
        <v>21</v>
      </c>
      <c r="E42" s="55" t="s">
        <v>279</v>
      </c>
      <c r="F42" s="50">
        <v>41</v>
      </c>
      <c r="G42" s="54" t="s">
        <v>14</v>
      </c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</row>
    <row r="43" spans="1:189" ht="12.75" customHeight="1" x14ac:dyDescent="0.2">
      <c r="A43" s="50" t="s">
        <v>282</v>
      </c>
      <c r="B43" s="50" t="s">
        <v>18</v>
      </c>
      <c r="C43" s="50" t="s">
        <v>283</v>
      </c>
      <c r="D43" s="50" t="s">
        <v>51</v>
      </c>
      <c r="E43" s="55" t="s">
        <v>284</v>
      </c>
      <c r="F43" s="50">
        <v>42</v>
      </c>
      <c r="G43" s="54" t="s">
        <v>14</v>
      </c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</row>
    <row r="44" spans="1:189" ht="12.75" customHeight="1" x14ac:dyDescent="0.2">
      <c r="A44" s="50" t="s">
        <v>287</v>
      </c>
      <c r="B44" s="50" t="s">
        <v>18</v>
      </c>
      <c r="C44" s="50" t="s">
        <v>283</v>
      </c>
      <c r="D44" s="50" t="s">
        <v>43</v>
      </c>
      <c r="E44" s="55" t="s">
        <v>288</v>
      </c>
      <c r="F44" s="50">
        <v>29</v>
      </c>
      <c r="G44" s="54" t="s">
        <v>14</v>
      </c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</row>
    <row r="45" spans="1:189" ht="12.75" customHeight="1" x14ac:dyDescent="0.2">
      <c r="A45" s="50" t="s">
        <v>290</v>
      </c>
      <c r="B45" s="50" t="s">
        <v>18</v>
      </c>
      <c r="C45" s="50" t="s">
        <v>174</v>
      </c>
      <c r="D45" s="50" t="s">
        <v>17</v>
      </c>
      <c r="E45" s="55" t="s">
        <v>291</v>
      </c>
      <c r="F45" s="50">
        <v>33</v>
      </c>
      <c r="G45" s="54" t="s">
        <v>14</v>
      </c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</row>
    <row r="46" spans="1:189" ht="12.75" customHeight="1" x14ac:dyDescent="0.2">
      <c r="A46" s="57" t="s">
        <v>292</v>
      </c>
      <c r="B46" s="50" t="s">
        <v>18</v>
      </c>
      <c r="C46" s="50" t="s">
        <v>174</v>
      </c>
      <c r="D46" s="50" t="s">
        <v>33</v>
      </c>
      <c r="E46" s="58" t="s">
        <v>293</v>
      </c>
      <c r="F46" s="50">
        <v>72</v>
      </c>
      <c r="G46" s="54" t="s">
        <v>14</v>
      </c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</row>
    <row r="47" spans="1:189" ht="12.75" customHeight="1" x14ac:dyDescent="0.2">
      <c r="A47" s="50" t="s">
        <v>294</v>
      </c>
      <c r="B47" s="50" t="s">
        <v>18</v>
      </c>
      <c r="C47" s="50" t="s">
        <v>174</v>
      </c>
      <c r="D47" s="50" t="s">
        <v>43</v>
      </c>
      <c r="E47" s="55" t="s">
        <v>295</v>
      </c>
      <c r="F47" s="50">
        <v>21</v>
      </c>
      <c r="G47" s="54" t="s">
        <v>14</v>
      </c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</row>
    <row r="48" spans="1:189" ht="12.75" customHeight="1" x14ac:dyDescent="0.2">
      <c r="A48" s="50" t="s">
        <v>296</v>
      </c>
      <c r="B48" s="50" t="s">
        <v>18</v>
      </c>
      <c r="C48" s="50" t="s">
        <v>297</v>
      </c>
      <c r="D48" s="50" t="s">
        <v>33</v>
      </c>
      <c r="E48" s="55" t="s">
        <v>298</v>
      </c>
      <c r="F48" s="50">
        <v>17</v>
      </c>
      <c r="G48" s="54" t="s">
        <v>67</v>
      </c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</row>
    <row r="49" spans="1:189" ht="12.75" customHeight="1" x14ac:dyDescent="0.2">
      <c r="A49" s="50" t="s">
        <v>299</v>
      </c>
      <c r="B49" s="50" t="s">
        <v>18</v>
      </c>
      <c r="C49" s="50" t="s">
        <v>35</v>
      </c>
      <c r="D49" s="50" t="s">
        <v>13</v>
      </c>
      <c r="E49" s="55" t="s">
        <v>300</v>
      </c>
      <c r="F49" s="50">
        <v>13</v>
      </c>
      <c r="G49" s="54" t="s">
        <v>67</v>
      </c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</row>
    <row r="50" spans="1:189" ht="12.75" customHeight="1" x14ac:dyDescent="0.2">
      <c r="A50" s="50" t="s">
        <v>301</v>
      </c>
      <c r="B50" s="50" t="s">
        <v>18</v>
      </c>
      <c r="C50" s="50" t="s">
        <v>165</v>
      </c>
      <c r="D50" s="50" t="s">
        <v>36</v>
      </c>
      <c r="E50" s="55" t="s">
        <v>302</v>
      </c>
      <c r="F50" s="50">
        <v>15</v>
      </c>
      <c r="G50" s="54" t="s">
        <v>67</v>
      </c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</row>
    <row r="51" spans="1:189" ht="12.75" customHeight="1" x14ac:dyDescent="0.2">
      <c r="A51" s="50" t="s">
        <v>303</v>
      </c>
      <c r="B51" s="50" t="s">
        <v>18</v>
      </c>
      <c r="C51" s="50" t="s">
        <v>165</v>
      </c>
      <c r="D51" s="50" t="s">
        <v>28</v>
      </c>
      <c r="E51" s="55" t="s">
        <v>304</v>
      </c>
      <c r="F51" s="50">
        <v>12</v>
      </c>
      <c r="G51" s="54" t="s">
        <v>67</v>
      </c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</row>
    <row r="52" spans="1:189" ht="12.75" customHeight="1" x14ac:dyDescent="0.2">
      <c r="A52" s="50" t="s">
        <v>305</v>
      </c>
      <c r="B52" s="50" t="s">
        <v>18</v>
      </c>
      <c r="C52" s="50" t="s">
        <v>165</v>
      </c>
      <c r="D52" s="50" t="s">
        <v>43</v>
      </c>
      <c r="E52" s="55" t="s">
        <v>306</v>
      </c>
      <c r="F52" s="50">
        <v>17</v>
      </c>
      <c r="G52" s="54" t="s">
        <v>67</v>
      </c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</row>
    <row r="53" spans="1:189" ht="12.75" customHeight="1" x14ac:dyDescent="0.2">
      <c r="A53" s="50" t="s">
        <v>307</v>
      </c>
      <c r="B53" s="50" t="s">
        <v>18</v>
      </c>
      <c r="C53" s="50" t="s">
        <v>308</v>
      </c>
      <c r="D53" s="50" t="s">
        <v>17</v>
      </c>
      <c r="E53" s="53" t="s">
        <v>309</v>
      </c>
      <c r="F53" s="50">
        <v>16</v>
      </c>
      <c r="G53" s="54" t="s">
        <v>67</v>
      </c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</row>
    <row r="54" spans="1:189" ht="12.75" customHeight="1" x14ac:dyDescent="0.2">
      <c r="A54" s="50" t="s">
        <v>310</v>
      </c>
      <c r="B54" s="50" t="s">
        <v>18</v>
      </c>
      <c r="C54" s="50" t="s">
        <v>308</v>
      </c>
      <c r="D54" s="50" t="s">
        <v>65</v>
      </c>
      <c r="E54" s="59" t="s">
        <v>311</v>
      </c>
      <c r="F54" s="50">
        <v>11</v>
      </c>
      <c r="G54" s="54" t="s">
        <v>67</v>
      </c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</row>
    <row r="55" spans="1:189" ht="12.75" customHeight="1" x14ac:dyDescent="0.2">
      <c r="A55" s="50" t="s">
        <v>312</v>
      </c>
      <c r="B55" s="50" t="s">
        <v>18</v>
      </c>
      <c r="C55" s="50" t="s">
        <v>19</v>
      </c>
      <c r="D55" s="50" t="s">
        <v>36</v>
      </c>
      <c r="E55" s="53" t="str">
        <f>HYPERLINK("http://www.docsbarcelona.com/","http://www.docsbarcelona.com")</f>
        <v>http://www.docsbarcelona.com</v>
      </c>
      <c r="F55" s="50">
        <v>13</v>
      </c>
      <c r="G55" s="54" t="s">
        <v>67</v>
      </c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</row>
    <row r="56" spans="1:189" ht="12.75" customHeight="1" x14ac:dyDescent="0.2">
      <c r="A56" s="50" t="s">
        <v>313</v>
      </c>
      <c r="B56" s="50" t="s">
        <v>18</v>
      </c>
      <c r="C56" s="50" t="s">
        <v>19</v>
      </c>
      <c r="D56" s="50" t="s">
        <v>17</v>
      </c>
      <c r="E56" s="53" t="str">
        <f>HYPERLINK("http://www.play-doc.com/","http://www.play-doc.com")</f>
        <v>http://www.play-doc.com</v>
      </c>
      <c r="F56" s="50">
        <v>15</v>
      </c>
      <c r="G56" s="54" t="s">
        <v>67</v>
      </c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</row>
    <row r="57" spans="1:189" ht="12.75" customHeight="1" x14ac:dyDescent="0.2">
      <c r="A57" s="50" t="s">
        <v>314</v>
      </c>
      <c r="B57" s="50" t="s">
        <v>18</v>
      </c>
      <c r="C57" s="50" t="s">
        <v>19</v>
      </c>
      <c r="D57" s="50" t="s">
        <v>17</v>
      </c>
      <c r="E57" s="55" t="s">
        <v>315</v>
      </c>
      <c r="F57" s="50">
        <v>19</v>
      </c>
      <c r="G57" s="54" t="s">
        <v>67</v>
      </c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</row>
    <row r="58" spans="1:189" ht="12.75" customHeight="1" x14ac:dyDescent="0.2">
      <c r="A58" s="50" t="s">
        <v>316</v>
      </c>
      <c r="B58" s="50" t="s">
        <v>18</v>
      </c>
      <c r="C58" s="50" t="s">
        <v>19</v>
      </c>
      <c r="D58" s="50" t="s">
        <v>60</v>
      </c>
      <c r="E58" s="53" t="str">
        <f>HYPERLINK("http://www.documentamadrid.com/","http://www.documentamadrid.com/")</f>
        <v>http://www.documentamadrid.com/</v>
      </c>
      <c r="F58" s="50">
        <v>15</v>
      </c>
      <c r="G58" s="54" t="s">
        <v>67</v>
      </c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</row>
    <row r="59" spans="1:189" ht="12.75" customHeight="1" x14ac:dyDescent="0.2">
      <c r="A59" s="50" t="s">
        <v>317</v>
      </c>
      <c r="B59" s="50" t="s">
        <v>18</v>
      </c>
      <c r="C59" s="50" t="s">
        <v>19</v>
      </c>
      <c r="D59" s="50" t="s">
        <v>33</v>
      </c>
      <c r="E59" s="53" t="str">
        <f>HYPERLINK("http://www.miradasdoc.com/","http://www.miradasdoc.com/")</f>
        <v>http://www.miradasdoc.com/</v>
      </c>
      <c r="F59" s="50">
        <v>13</v>
      </c>
      <c r="G59" s="54" t="s">
        <v>67</v>
      </c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</row>
    <row r="60" spans="1:189" ht="12.75" customHeight="1" x14ac:dyDescent="0.2">
      <c r="A60" s="50" t="s">
        <v>318</v>
      </c>
      <c r="B60" s="50" t="s">
        <v>18</v>
      </c>
      <c r="C60" s="50" t="s">
        <v>319</v>
      </c>
      <c r="D60" s="50" t="s">
        <v>36</v>
      </c>
      <c r="E60" s="55" t="s">
        <v>320</v>
      </c>
      <c r="F60" s="50">
        <v>16</v>
      </c>
      <c r="G60" s="54" t="s">
        <v>67</v>
      </c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</row>
    <row r="61" spans="1:189" ht="12.75" customHeight="1" x14ac:dyDescent="0.2">
      <c r="A61" s="50" t="s">
        <v>321</v>
      </c>
      <c r="B61" s="50" t="s">
        <v>18</v>
      </c>
      <c r="C61" s="50" t="s">
        <v>85</v>
      </c>
      <c r="D61" s="50" t="s">
        <v>36</v>
      </c>
      <c r="E61" s="53" t="str">
        <f>HYPERLINK("http://www.romacinemafest.it/","http://www.romacinemafest.it")</f>
        <v>http://www.romacinemafest.it</v>
      </c>
      <c r="F61" s="50">
        <v>14</v>
      </c>
      <c r="G61" s="54" t="s">
        <v>67</v>
      </c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</row>
    <row r="62" spans="1:189" ht="12.75" customHeight="1" x14ac:dyDescent="0.2">
      <c r="A62" s="50" t="s">
        <v>322</v>
      </c>
      <c r="B62" s="50" t="s">
        <v>18</v>
      </c>
      <c r="C62" s="50" t="s">
        <v>85</v>
      </c>
      <c r="D62" s="50" t="s">
        <v>65</v>
      </c>
      <c r="E62" s="55" t="s">
        <v>323</v>
      </c>
      <c r="F62" s="50">
        <v>16</v>
      </c>
      <c r="G62" s="54" t="s">
        <v>67</v>
      </c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</row>
    <row r="63" spans="1:189" ht="12.75" customHeight="1" x14ac:dyDescent="0.2">
      <c r="A63" s="50" t="s">
        <v>324</v>
      </c>
      <c r="B63" s="50" t="s">
        <v>18</v>
      </c>
      <c r="C63" s="50" t="s">
        <v>325</v>
      </c>
      <c r="D63" s="50" t="s">
        <v>60</v>
      </c>
      <c r="E63" s="55" t="s">
        <v>326</v>
      </c>
      <c r="F63" s="50">
        <v>16</v>
      </c>
      <c r="G63" s="54" t="s">
        <v>67</v>
      </c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</row>
    <row r="64" spans="1:189" ht="12.75" customHeight="1" x14ac:dyDescent="0.2">
      <c r="A64" s="50" t="s">
        <v>327</v>
      </c>
      <c r="B64" s="50" t="s">
        <v>18</v>
      </c>
      <c r="C64" s="50" t="s">
        <v>325</v>
      </c>
      <c r="D64" s="50" t="s">
        <v>33</v>
      </c>
      <c r="E64" s="55" t="s">
        <v>328</v>
      </c>
      <c r="F64" s="50">
        <v>17</v>
      </c>
      <c r="G64" s="54" t="s">
        <v>67</v>
      </c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</row>
    <row r="65" spans="1:189" ht="12.75" customHeight="1" x14ac:dyDescent="0.2">
      <c r="A65" s="50" t="s">
        <v>329</v>
      </c>
      <c r="B65" s="50" t="s">
        <v>18</v>
      </c>
      <c r="C65" s="50" t="s">
        <v>241</v>
      </c>
      <c r="D65" s="50" t="s">
        <v>36</v>
      </c>
      <c r="E65" s="55" t="s">
        <v>330</v>
      </c>
      <c r="F65" s="50">
        <v>14</v>
      </c>
      <c r="G65" s="54" t="s">
        <v>67</v>
      </c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</row>
    <row r="66" spans="1:189" ht="12.75" customHeight="1" x14ac:dyDescent="0.2">
      <c r="A66" s="50" t="s">
        <v>331</v>
      </c>
      <c r="B66" s="50" t="s">
        <v>18</v>
      </c>
      <c r="C66" s="50" t="s">
        <v>241</v>
      </c>
      <c r="D66" s="50" t="s">
        <v>21</v>
      </c>
      <c r="E66" s="53" t="str">
        <f>HYPERLINK("http://www.lidf.co.uk/","http://www.lidf.co.uk/")</f>
        <v>http://www.lidf.co.uk/</v>
      </c>
      <c r="F66" s="50">
        <v>12</v>
      </c>
      <c r="G66" s="54" t="s">
        <v>67</v>
      </c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</row>
    <row r="67" spans="1:189" ht="12.75" customHeight="1" x14ac:dyDescent="0.2">
      <c r="A67" s="50" t="s">
        <v>332</v>
      </c>
      <c r="B67" s="50" t="s">
        <v>18</v>
      </c>
      <c r="C67" s="50" t="s">
        <v>241</v>
      </c>
      <c r="D67" s="50" t="s">
        <v>43</v>
      </c>
      <c r="E67" s="55" t="s">
        <v>333</v>
      </c>
      <c r="F67" s="50">
        <v>12</v>
      </c>
      <c r="G67" s="54" t="s">
        <v>67</v>
      </c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</row>
    <row r="68" spans="1:189" ht="12.75" customHeight="1" x14ac:dyDescent="0.2">
      <c r="A68" s="50" t="s">
        <v>334</v>
      </c>
      <c r="B68" s="50" t="s">
        <v>18</v>
      </c>
      <c r="C68" s="50" t="s">
        <v>335</v>
      </c>
      <c r="D68" s="50" t="s">
        <v>60</v>
      </c>
      <c r="E68" s="55" t="s">
        <v>336</v>
      </c>
      <c r="F68" s="50">
        <v>18</v>
      </c>
      <c r="G68" s="54" t="s">
        <v>67</v>
      </c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</row>
    <row r="69" spans="1:189" ht="12.75" customHeight="1" x14ac:dyDescent="0.2">
      <c r="A69" s="50" t="s">
        <v>337</v>
      </c>
      <c r="B69" s="50" t="s">
        <v>18</v>
      </c>
      <c r="C69" s="50" t="s">
        <v>174</v>
      </c>
      <c r="D69" s="50" t="s">
        <v>51</v>
      </c>
      <c r="E69" s="55" t="s">
        <v>338</v>
      </c>
      <c r="F69" s="50">
        <v>10</v>
      </c>
      <c r="G69" s="54" t="s">
        <v>67</v>
      </c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</row>
    <row r="70" spans="1:189" ht="12.75" customHeight="1" x14ac:dyDescent="0.2">
      <c r="A70" s="50" t="s">
        <v>339</v>
      </c>
      <c r="B70" s="50" t="s">
        <v>18</v>
      </c>
      <c r="C70" s="50" t="s">
        <v>35</v>
      </c>
      <c r="D70" s="50" t="s">
        <v>36</v>
      </c>
      <c r="E70" s="55" t="s">
        <v>340</v>
      </c>
      <c r="F70" s="50">
        <v>8</v>
      </c>
      <c r="G70" s="54" t="s">
        <v>99</v>
      </c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</row>
    <row r="71" spans="1:189" ht="12.75" customHeight="1" x14ac:dyDescent="0.2">
      <c r="A71" s="50" t="s">
        <v>341</v>
      </c>
      <c r="B71" s="50" t="s">
        <v>18</v>
      </c>
      <c r="C71" s="50" t="s">
        <v>19</v>
      </c>
      <c r="D71" s="50" t="s">
        <v>43</v>
      </c>
      <c r="E71" s="55" t="s">
        <v>342</v>
      </c>
      <c r="F71" s="50">
        <v>8</v>
      </c>
      <c r="G71" s="54" t="s">
        <v>99</v>
      </c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</row>
    <row r="72" spans="1:189" ht="12.75" customHeight="1" x14ac:dyDescent="0.2">
      <c r="A72" s="50" t="s">
        <v>343</v>
      </c>
      <c r="B72" s="50" t="s">
        <v>18</v>
      </c>
      <c r="C72" s="50" t="s">
        <v>59</v>
      </c>
      <c r="D72" s="50" t="s">
        <v>17</v>
      </c>
      <c r="E72" s="55" t="s">
        <v>344</v>
      </c>
      <c r="F72" s="50">
        <v>7</v>
      </c>
      <c r="G72" s="54" t="s">
        <v>99</v>
      </c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</row>
    <row r="73" spans="1:189" ht="12.75" customHeight="1" x14ac:dyDescent="0.2">
      <c r="A73" s="50" t="s">
        <v>345</v>
      </c>
      <c r="B73" s="50" t="s">
        <v>18</v>
      </c>
      <c r="C73" s="50" t="s">
        <v>59</v>
      </c>
      <c r="D73" s="50" t="s">
        <v>43</v>
      </c>
      <c r="E73" s="55" t="s">
        <v>346</v>
      </c>
      <c r="F73" s="50">
        <v>5</v>
      </c>
      <c r="G73" s="54" t="s">
        <v>99</v>
      </c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</row>
    <row r="74" spans="1:189" ht="12.75" customHeight="1" x14ac:dyDescent="0.2">
      <c r="A74" s="50" t="s">
        <v>347</v>
      </c>
      <c r="B74" s="50" t="s">
        <v>18</v>
      </c>
      <c r="C74" s="50" t="s">
        <v>249</v>
      </c>
      <c r="D74" s="50" t="s">
        <v>43</v>
      </c>
      <c r="E74" s="55" t="s">
        <v>348</v>
      </c>
      <c r="F74" s="50">
        <v>4</v>
      </c>
      <c r="G74" s="54" t="s">
        <v>99</v>
      </c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</row>
    <row r="75" spans="1:189" ht="12.75" customHeight="1" x14ac:dyDescent="0.2">
      <c r="A75" s="50" t="s">
        <v>349</v>
      </c>
      <c r="B75" s="50" t="s">
        <v>18</v>
      </c>
      <c r="C75" s="50" t="s">
        <v>241</v>
      </c>
      <c r="D75" s="50" t="s">
        <v>43</v>
      </c>
      <c r="E75" s="55" t="s">
        <v>350</v>
      </c>
      <c r="F75" s="50">
        <v>8</v>
      </c>
      <c r="G75" s="54" t="s">
        <v>99</v>
      </c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</row>
    <row r="76" spans="1:189" ht="12.75" customHeight="1" x14ac:dyDescent="0.2">
      <c r="A76" s="50" t="s">
        <v>351</v>
      </c>
      <c r="B76" s="50" t="s">
        <v>18</v>
      </c>
      <c r="C76" s="50" t="s">
        <v>283</v>
      </c>
      <c r="D76" s="50" t="s">
        <v>65</v>
      </c>
      <c r="E76" s="60" t="s">
        <v>352</v>
      </c>
      <c r="F76" s="50">
        <v>4</v>
      </c>
      <c r="G76" s="54" t="s">
        <v>99</v>
      </c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</row>
    <row r="77" spans="1:189" ht="12.75" customHeight="1" x14ac:dyDescent="0.2">
      <c r="A77" s="61"/>
      <c r="B77" s="61"/>
      <c r="C77" s="61"/>
      <c r="D77" s="61"/>
      <c r="E77" s="61"/>
      <c r="F77" s="6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</row>
    <row r="78" spans="1:189" ht="12.75" customHeight="1" x14ac:dyDescent="0.2">
      <c r="A78" s="61"/>
      <c r="B78" s="61"/>
      <c r="C78" s="61"/>
      <c r="D78" s="61"/>
      <c r="E78" s="61"/>
      <c r="F78" s="6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</row>
    <row r="79" spans="1:189" ht="12.75" customHeight="1" x14ac:dyDescent="0.2">
      <c r="A79" s="61"/>
      <c r="B79" s="61"/>
      <c r="C79" s="61"/>
      <c r="D79" s="61"/>
      <c r="E79" s="61"/>
      <c r="F79" s="6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</row>
    <row r="80" spans="1:189" ht="12.75" customHeight="1" x14ac:dyDescent="0.2">
      <c r="A80" s="62"/>
      <c r="B80" s="61"/>
      <c r="C80" s="61"/>
      <c r="D80" s="61"/>
      <c r="E80" s="61"/>
      <c r="F80" s="6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</row>
    <row r="81" spans="1:189" ht="12.75" customHeight="1" x14ac:dyDescent="0.2">
      <c r="A81" s="63"/>
      <c r="B81" s="61"/>
      <c r="C81" s="61"/>
      <c r="D81" s="61"/>
      <c r="E81" s="61"/>
      <c r="F81" s="6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</row>
    <row r="82" spans="1:189" ht="12.75" customHeight="1" x14ac:dyDescent="0.2">
      <c r="A82" s="64"/>
      <c r="B82" s="61"/>
      <c r="C82" s="61"/>
      <c r="D82" s="61"/>
      <c r="E82" s="61"/>
      <c r="F82" s="6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</row>
    <row r="83" spans="1:189" ht="12.75" customHeight="1" x14ac:dyDescent="0.2">
      <c r="A83" s="61"/>
      <c r="B83" s="61"/>
      <c r="C83" s="61"/>
      <c r="D83" s="61"/>
      <c r="E83" s="61"/>
      <c r="F83" s="6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</row>
    <row r="84" spans="1:189" ht="12.75" customHeight="1" x14ac:dyDescent="0.2">
      <c r="A84" s="61"/>
      <c r="B84" s="61"/>
      <c r="C84" s="61"/>
      <c r="D84" s="61"/>
      <c r="E84" s="61"/>
      <c r="F84" s="6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</row>
    <row r="85" spans="1:189" ht="12.75" customHeight="1" x14ac:dyDescent="0.2">
      <c r="A85" s="61"/>
      <c r="B85" s="61"/>
      <c r="C85" s="61"/>
      <c r="D85" s="61"/>
      <c r="E85" s="61"/>
      <c r="F85" s="6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</row>
    <row r="86" spans="1:189" ht="12.75" customHeight="1" x14ac:dyDescent="0.2">
      <c r="A86" s="61"/>
      <c r="B86" s="61"/>
      <c r="C86" s="61"/>
      <c r="D86" s="61"/>
      <c r="E86" s="61"/>
      <c r="F86" s="6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</row>
    <row r="87" spans="1:189" ht="12.75" customHeight="1" x14ac:dyDescent="0.2">
      <c r="A87" s="61"/>
      <c r="B87" s="61"/>
      <c r="C87" s="61"/>
      <c r="D87" s="61"/>
      <c r="E87" s="61"/>
      <c r="F87" s="6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</row>
    <row r="88" spans="1:189" ht="12.75" customHeight="1" x14ac:dyDescent="0.2">
      <c r="A88" s="61"/>
      <c r="B88" s="61"/>
      <c r="C88" s="61"/>
      <c r="D88" s="61"/>
      <c r="E88" s="61"/>
      <c r="F88" s="6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</row>
    <row r="89" spans="1:189" ht="12.75" customHeight="1" x14ac:dyDescent="0.2">
      <c r="A89" s="61"/>
      <c r="B89" s="61"/>
      <c r="C89" s="61"/>
      <c r="D89" s="61"/>
      <c r="E89" s="61"/>
      <c r="F89" s="6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</row>
    <row r="90" spans="1:189" ht="12.75" customHeight="1" x14ac:dyDescent="0.2">
      <c r="A90" s="61"/>
      <c r="B90" s="61"/>
      <c r="C90" s="61"/>
      <c r="D90" s="61"/>
      <c r="E90" s="61"/>
      <c r="F90" s="6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</row>
    <row r="91" spans="1:189" ht="12.75" customHeight="1" x14ac:dyDescent="0.2">
      <c r="A91" s="61"/>
      <c r="B91" s="61"/>
      <c r="C91" s="61"/>
      <c r="D91" s="61"/>
      <c r="E91" s="61"/>
      <c r="F91" s="6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</row>
    <row r="92" spans="1:189" ht="12.75" customHeight="1" x14ac:dyDescent="0.2">
      <c r="A92" s="61"/>
      <c r="B92" s="61"/>
      <c r="C92" s="61"/>
      <c r="D92" s="61"/>
      <c r="E92" s="61"/>
      <c r="F92" s="6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</row>
    <row r="93" spans="1:189" ht="12.75" customHeight="1" x14ac:dyDescent="0.2">
      <c r="A93" s="61"/>
      <c r="B93" s="61"/>
      <c r="C93" s="61"/>
      <c r="D93" s="61"/>
      <c r="E93" s="61"/>
      <c r="F93" s="6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</row>
    <row r="94" spans="1:189" ht="12.75" customHeight="1" x14ac:dyDescent="0.2">
      <c r="A94" s="61"/>
      <c r="B94" s="61"/>
      <c r="C94" s="61"/>
      <c r="D94" s="61"/>
      <c r="E94" s="61"/>
      <c r="F94" s="6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</row>
    <row r="95" spans="1:189" ht="12.75" customHeight="1" x14ac:dyDescent="0.2">
      <c r="A95" s="61"/>
      <c r="B95" s="61"/>
      <c r="C95" s="61"/>
      <c r="D95" s="61"/>
      <c r="E95" s="61"/>
      <c r="F95" s="6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</row>
    <row r="96" spans="1:189" ht="12.75" customHeight="1" x14ac:dyDescent="0.2">
      <c r="A96" s="61"/>
      <c r="B96" s="61"/>
      <c r="C96" s="61"/>
      <c r="D96" s="61"/>
      <c r="E96" s="61"/>
      <c r="F96" s="6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</row>
    <row r="97" spans="1:189" ht="12.75" customHeight="1" x14ac:dyDescent="0.2">
      <c r="A97" s="61"/>
      <c r="B97" s="61"/>
      <c r="C97" s="61"/>
      <c r="D97" s="61"/>
      <c r="E97" s="61"/>
      <c r="F97" s="6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</row>
    <row r="98" spans="1:189" ht="12.75" customHeight="1" x14ac:dyDescent="0.2">
      <c r="A98" s="61"/>
      <c r="B98" s="61"/>
      <c r="C98" s="61"/>
      <c r="D98" s="61"/>
      <c r="E98" s="61"/>
      <c r="F98" s="6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</row>
    <row r="99" spans="1:189" ht="12.75" customHeight="1" x14ac:dyDescent="0.2">
      <c r="A99" s="61"/>
      <c r="B99" s="61"/>
      <c r="C99" s="61"/>
      <c r="D99" s="61"/>
      <c r="E99" s="61"/>
      <c r="F99" s="6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</row>
    <row r="100" spans="1:189" ht="12.75" customHeight="1" x14ac:dyDescent="0.2">
      <c r="A100" s="61"/>
      <c r="B100" s="61"/>
      <c r="C100" s="61"/>
      <c r="D100" s="61"/>
      <c r="E100" s="61"/>
      <c r="F100" s="6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</row>
    <row r="101" spans="1:189" ht="12.75" customHeight="1" x14ac:dyDescent="0.2">
      <c r="A101" s="61"/>
      <c r="B101" s="61"/>
      <c r="C101" s="61"/>
      <c r="D101" s="61"/>
      <c r="E101" s="61"/>
      <c r="F101" s="6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</row>
    <row r="102" spans="1:189" ht="12.75" customHeight="1" x14ac:dyDescent="0.2">
      <c r="A102" s="61"/>
      <c r="B102" s="61"/>
      <c r="C102" s="61"/>
      <c r="D102" s="61"/>
      <c r="E102" s="61"/>
      <c r="F102" s="6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</row>
    <row r="103" spans="1:189" ht="12.75" customHeight="1" x14ac:dyDescent="0.2">
      <c r="A103" s="61"/>
      <c r="B103" s="61"/>
      <c r="C103" s="61"/>
      <c r="D103" s="61"/>
      <c r="E103" s="61"/>
      <c r="F103" s="6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</row>
    <row r="104" spans="1:189" ht="12.75" customHeight="1" x14ac:dyDescent="0.2">
      <c r="A104" s="61"/>
      <c r="B104" s="61"/>
      <c r="C104" s="61"/>
      <c r="D104" s="61"/>
      <c r="E104" s="61"/>
      <c r="F104" s="6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</row>
    <row r="105" spans="1:189" ht="12.75" customHeight="1" x14ac:dyDescent="0.2">
      <c r="A105" s="61"/>
      <c r="B105" s="61"/>
      <c r="C105" s="61"/>
      <c r="D105" s="61"/>
      <c r="E105" s="61"/>
      <c r="F105" s="6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</row>
    <row r="106" spans="1:189" ht="12.75" customHeight="1" x14ac:dyDescent="0.2">
      <c r="A106" s="61"/>
      <c r="B106" s="61"/>
      <c r="C106" s="61"/>
      <c r="D106" s="61"/>
      <c r="E106" s="61"/>
      <c r="F106" s="6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</row>
    <row r="107" spans="1:189" ht="12.75" customHeight="1" x14ac:dyDescent="0.2">
      <c r="A107" s="61"/>
      <c r="B107" s="61"/>
      <c r="C107" s="61"/>
      <c r="D107" s="61"/>
      <c r="E107" s="61"/>
      <c r="F107" s="6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</row>
    <row r="108" spans="1:189" ht="12.75" customHeight="1" x14ac:dyDescent="0.2">
      <c r="A108" s="61"/>
      <c r="B108" s="61"/>
      <c r="C108" s="61"/>
      <c r="D108" s="61"/>
      <c r="E108" s="61"/>
      <c r="F108" s="6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</row>
    <row r="109" spans="1:189" ht="12.75" customHeight="1" x14ac:dyDescent="0.2">
      <c r="A109" s="61"/>
      <c r="B109" s="61"/>
      <c r="C109" s="61"/>
      <c r="D109" s="61"/>
      <c r="E109" s="61"/>
      <c r="F109" s="6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</row>
    <row r="110" spans="1:189" ht="12.75" customHeight="1" x14ac:dyDescent="0.2">
      <c r="A110" s="61"/>
      <c r="B110" s="61"/>
      <c r="C110" s="61"/>
      <c r="D110" s="61"/>
      <c r="E110" s="61"/>
      <c r="F110" s="6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</row>
    <row r="111" spans="1:189" ht="12.75" customHeight="1" x14ac:dyDescent="0.2">
      <c r="A111" s="61"/>
      <c r="B111" s="61"/>
      <c r="C111" s="61"/>
      <c r="D111" s="61"/>
      <c r="E111" s="61"/>
      <c r="F111" s="6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</row>
    <row r="112" spans="1:189" ht="12.75" customHeight="1" x14ac:dyDescent="0.2">
      <c r="A112" s="61"/>
      <c r="B112" s="61"/>
      <c r="C112" s="61"/>
      <c r="D112" s="61"/>
      <c r="E112" s="61"/>
      <c r="F112" s="6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</row>
    <row r="113" spans="1:189" ht="12.75" customHeight="1" x14ac:dyDescent="0.2">
      <c r="A113" s="61"/>
      <c r="B113" s="61"/>
      <c r="C113" s="61"/>
      <c r="D113" s="61"/>
      <c r="E113" s="61"/>
      <c r="F113" s="6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</row>
    <row r="114" spans="1:189" ht="12.75" customHeight="1" x14ac:dyDescent="0.2">
      <c r="A114" s="61"/>
      <c r="B114" s="61"/>
      <c r="C114" s="61"/>
      <c r="D114" s="61"/>
      <c r="E114" s="61"/>
      <c r="F114" s="6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</row>
    <row r="115" spans="1:189" ht="12.75" customHeight="1" x14ac:dyDescent="0.2">
      <c r="A115" s="61"/>
      <c r="B115" s="61"/>
      <c r="C115" s="61"/>
      <c r="D115" s="61"/>
      <c r="E115" s="61"/>
      <c r="F115" s="6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</row>
    <row r="116" spans="1:189" ht="12.75" customHeight="1" x14ac:dyDescent="0.2">
      <c r="A116" s="61"/>
      <c r="B116" s="61"/>
      <c r="C116" s="61"/>
      <c r="D116" s="61"/>
      <c r="E116" s="61"/>
      <c r="F116" s="6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</row>
    <row r="117" spans="1:189" ht="12.75" customHeight="1" x14ac:dyDescent="0.2">
      <c r="A117" s="61"/>
      <c r="B117" s="61"/>
      <c r="C117" s="61"/>
      <c r="D117" s="61"/>
      <c r="E117" s="61"/>
      <c r="F117" s="6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</row>
    <row r="118" spans="1:189" ht="12.75" customHeight="1" x14ac:dyDescent="0.2">
      <c r="A118" s="61"/>
      <c r="B118" s="61"/>
      <c r="C118" s="61"/>
      <c r="D118" s="61"/>
      <c r="E118" s="61"/>
      <c r="F118" s="6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</row>
    <row r="119" spans="1:189" ht="12.75" customHeight="1" x14ac:dyDescent="0.2">
      <c r="A119" s="61"/>
      <c r="B119" s="61"/>
      <c r="C119" s="61"/>
      <c r="D119" s="61"/>
      <c r="E119" s="61"/>
      <c r="F119" s="6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</row>
    <row r="120" spans="1:189" ht="12.75" customHeight="1" x14ac:dyDescent="0.2">
      <c r="A120" s="61"/>
      <c r="B120" s="61"/>
      <c r="C120" s="61"/>
      <c r="D120" s="61"/>
      <c r="E120" s="61"/>
      <c r="F120" s="6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</row>
    <row r="121" spans="1:189" ht="12.75" customHeight="1" x14ac:dyDescent="0.2">
      <c r="A121" s="61"/>
      <c r="B121" s="61"/>
      <c r="C121" s="61"/>
      <c r="D121" s="61"/>
      <c r="E121" s="61"/>
      <c r="F121" s="6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</row>
    <row r="122" spans="1:189" ht="12.75" customHeight="1" x14ac:dyDescent="0.2">
      <c r="A122" s="61"/>
      <c r="B122" s="61"/>
      <c r="C122" s="61"/>
      <c r="D122" s="61"/>
      <c r="E122" s="61"/>
      <c r="F122" s="6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</row>
    <row r="123" spans="1:189" ht="12.75" customHeight="1" x14ac:dyDescent="0.2">
      <c r="A123" s="61"/>
      <c r="B123" s="61"/>
      <c r="C123" s="61"/>
      <c r="D123" s="61"/>
      <c r="E123" s="61"/>
      <c r="F123" s="6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</row>
    <row r="124" spans="1:189" ht="12.75" customHeight="1" x14ac:dyDescent="0.2">
      <c r="A124" s="61"/>
      <c r="B124" s="61"/>
      <c r="C124" s="61"/>
      <c r="D124" s="61"/>
      <c r="E124" s="61"/>
      <c r="F124" s="6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</row>
    <row r="125" spans="1:189" ht="12.75" customHeight="1" x14ac:dyDescent="0.2">
      <c r="A125" s="61"/>
      <c r="B125" s="61"/>
      <c r="C125" s="61"/>
      <c r="D125" s="61"/>
      <c r="E125" s="61"/>
      <c r="F125" s="6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</row>
    <row r="126" spans="1:189" ht="12.75" customHeight="1" x14ac:dyDescent="0.2">
      <c r="A126" s="61"/>
      <c r="B126" s="61"/>
      <c r="C126" s="61"/>
      <c r="D126" s="61"/>
      <c r="E126" s="61"/>
      <c r="F126" s="6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</row>
    <row r="127" spans="1:189" ht="12.75" customHeight="1" x14ac:dyDescent="0.2">
      <c r="A127" s="61"/>
      <c r="B127" s="61"/>
      <c r="C127" s="61"/>
      <c r="D127" s="61"/>
      <c r="E127" s="61"/>
      <c r="F127" s="6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</row>
    <row r="128" spans="1:189" ht="12.75" customHeight="1" x14ac:dyDescent="0.2">
      <c r="A128" s="61"/>
      <c r="B128" s="61"/>
      <c r="C128" s="61"/>
      <c r="D128" s="61"/>
      <c r="E128" s="61"/>
      <c r="F128" s="6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</row>
    <row r="129" spans="1:189" ht="12.75" customHeight="1" x14ac:dyDescent="0.2">
      <c r="A129" s="61"/>
      <c r="B129" s="61"/>
      <c r="C129" s="61"/>
      <c r="D129" s="61"/>
      <c r="E129" s="61"/>
      <c r="F129" s="6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</row>
    <row r="130" spans="1:189" ht="12.75" customHeight="1" x14ac:dyDescent="0.2">
      <c r="A130" s="61"/>
      <c r="B130" s="61"/>
      <c r="C130" s="61"/>
      <c r="D130" s="61"/>
      <c r="E130" s="61"/>
      <c r="F130" s="6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</row>
    <row r="131" spans="1:189" ht="12.75" customHeight="1" x14ac:dyDescent="0.2">
      <c r="A131" s="61"/>
      <c r="B131" s="61"/>
      <c r="C131" s="61"/>
      <c r="D131" s="61"/>
      <c r="E131" s="61"/>
      <c r="F131" s="6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</row>
    <row r="132" spans="1:189" ht="12.75" customHeight="1" x14ac:dyDescent="0.2">
      <c r="A132" s="61"/>
      <c r="B132" s="61"/>
      <c r="C132" s="61"/>
      <c r="D132" s="61"/>
      <c r="E132" s="61"/>
      <c r="F132" s="6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</row>
    <row r="133" spans="1:189" ht="12.75" customHeight="1" x14ac:dyDescent="0.2">
      <c r="A133" s="61"/>
      <c r="B133" s="61"/>
      <c r="C133" s="61"/>
      <c r="D133" s="61"/>
      <c r="E133" s="61"/>
      <c r="F133" s="6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</row>
    <row r="134" spans="1:189" ht="12.75" customHeight="1" x14ac:dyDescent="0.2">
      <c r="A134" s="61"/>
      <c r="B134" s="61"/>
      <c r="C134" s="61"/>
      <c r="D134" s="61"/>
      <c r="E134" s="61"/>
      <c r="F134" s="6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</row>
    <row r="135" spans="1:189" ht="12.75" customHeight="1" x14ac:dyDescent="0.2">
      <c r="A135" s="61"/>
      <c r="B135" s="61"/>
      <c r="C135" s="61"/>
      <c r="D135" s="61"/>
      <c r="E135" s="61"/>
      <c r="F135" s="6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</row>
    <row r="136" spans="1:189" ht="12.75" customHeight="1" x14ac:dyDescent="0.2">
      <c r="A136" s="61"/>
      <c r="B136" s="61"/>
      <c r="C136" s="61"/>
      <c r="D136" s="61"/>
      <c r="E136" s="61"/>
      <c r="F136" s="6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</row>
    <row r="137" spans="1:189" ht="12.75" customHeight="1" x14ac:dyDescent="0.2">
      <c r="A137" s="61"/>
      <c r="B137" s="61"/>
      <c r="C137" s="61"/>
      <c r="D137" s="61"/>
      <c r="E137" s="61"/>
      <c r="F137" s="6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</row>
    <row r="138" spans="1:189" ht="12.75" customHeight="1" x14ac:dyDescent="0.2">
      <c r="A138" s="61"/>
      <c r="B138" s="61"/>
      <c r="C138" s="61"/>
      <c r="D138" s="61"/>
      <c r="E138" s="61"/>
      <c r="F138" s="6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</row>
    <row r="139" spans="1:189" ht="12.75" customHeight="1" x14ac:dyDescent="0.2">
      <c r="A139" s="61"/>
      <c r="B139" s="61"/>
      <c r="C139" s="61"/>
      <c r="D139" s="61"/>
      <c r="E139" s="61"/>
      <c r="F139" s="6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</row>
    <row r="140" spans="1:189" ht="12.75" customHeight="1" x14ac:dyDescent="0.2">
      <c r="A140" s="61"/>
      <c r="B140" s="61"/>
      <c r="C140" s="61"/>
      <c r="D140" s="61"/>
      <c r="E140" s="61"/>
      <c r="F140" s="6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</row>
    <row r="141" spans="1:189" ht="12.75" customHeight="1" x14ac:dyDescent="0.2">
      <c r="A141" s="61"/>
      <c r="B141" s="61"/>
      <c r="C141" s="61"/>
      <c r="D141" s="61"/>
      <c r="E141" s="61"/>
      <c r="F141" s="6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</row>
    <row r="142" spans="1:189" ht="12.75" customHeight="1" x14ac:dyDescent="0.2">
      <c r="A142" s="61"/>
      <c r="B142" s="61"/>
      <c r="C142" s="61"/>
      <c r="D142" s="61"/>
      <c r="E142" s="61"/>
      <c r="F142" s="6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</row>
    <row r="143" spans="1:189" ht="12.75" customHeight="1" x14ac:dyDescent="0.2">
      <c r="A143" s="61"/>
      <c r="B143" s="61"/>
      <c r="C143" s="61"/>
      <c r="D143" s="61"/>
      <c r="E143" s="61"/>
      <c r="F143" s="6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</row>
    <row r="144" spans="1:189" ht="12.75" customHeight="1" x14ac:dyDescent="0.2">
      <c r="A144" s="61"/>
      <c r="B144" s="61"/>
      <c r="C144" s="61"/>
      <c r="D144" s="61"/>
      <c r="E144" s="61"/>
      <c r="F144" s="6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</row>
    <row r="145" spans="1:189" ht="12.75" customHeight="1" x14ac:dyDescent="0.2">
      <c r="A145" s="61"/>
      <c r="B145" s="61"/>
      <c r="C145" s="61"/>
      <c r="D145" s="61"/>
      <c r="E145" s="61"/>
      <c r="F145" s="6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</row>
    <row r="146" spans="1:189" ht="12.75" customHeight="1" x14ac:dyDescent="0.2">
      <c r="A146" s="61"/>
      <c r="B146" s="61"/>
      <c r="C146" s="61"/>
      <c r="D146" s="61"/>
      <c r="E146" s="61"/>
      <c r="F146" s="6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</row>
    <row r="147" spans="1:189" ht="12.75" customHeight="1" x14ac:dyDescent="0.2">
      <c r="A147" s="61"/>
      <c r="B147" s="61"/>
      <c r="C147" s="61"/>
      <c r="D147" s="61"/>
      <c r="E147" s="61"/>
      <c r="F147" s="6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</row>
    <row r="148" spans="1:189" ht="12.75" customHeight="1" x14ac:dyDescent="0.2">
      <c r="A148" s="61"/>
      <c r="B148" s="61"/>
      <c r="C148" s="61"/>
      <c r="D148" s="61"/>
      <c r="E148" s="61"/>
      <c r="F148" s="6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</row>
    <row r="149" spans="1:189" ht="12.75" customHeight="1" x14ac:dyDescent="0.2">
      <c r="A149" s="61"/>
      <c r="B149" s="61"/>
      <c r="C149" s="61"/>
      <c r="D149" s="61"/>
      <c r="E149" s="61"/>
      <c r="F149" s="6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</row>
    <row r="150" spans="1:189" ht="12.75" customHeight="1" x14ac:dyDescent="0.2">
      <c r="A150" s="61"/>
      <c r="B150" s="61"/>
      <c r="C150" s="61"/>
      <c r="D150" s="61"/>
      <c r="E150" s="61"/>
      <c r="F150" s="6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</row>
    <row r="151" spans="1:189" ht="12.75" customHeight="1" x14ac:dyDescent="0.2">
      <c r="A151" s="61"/>
      <c r="B151" s="61"/>
      <c r="C151" s="61"/>
      <c r="D151" s="61"/>
      <c r="E151" s="61"/>
      <c r="F151" s="6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</row>
    <row r="152" spans="1:189" ht="12.75" customHeight="1" x14ac:dyDescent="0.2">
      <c r="A152" s="61"/>
      <c r="B152" s="61"/>
      <c r="C152" s="61"/>
      <c r="D152" s="61"/>
      <c r="E152" s="61"/>
      <c r="F152" s="6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</row>
    <row r="153" spans="1:189" ht="12.75" customHeight="1" x14ac:dyDescent="0.2">
      <c r="A153" s="61"/>
      <c r="B153" s="61"/>
      <c r="C153" s="61"/>
      <c r="D153" s="61"/>
      <c r="E153" s="61"/>
      <c r="F153" s="6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</row>
    <row r="154" spans="1:189" ht="12.75" customHeight="1" x14ac:dyDescent="0.2">
      <c r="A154" s="61"/>
      <c r="B154" s="61"/>
      <c r="C154" s="61"/>
      <c r="D154" s="61"/>
      <c r="E154" s="61"/>
      <c r="F154" s="6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</row>
    <row r="155" spans="1:189" ht="12.75" customHeight="1" x14ac:dyDescent="0.2">
      <c r="A155" s="61"/>
      <c r="B155" s="61"/>
      <c r="C155" s="61"/>
      <c r="D155" s="61"/>
      <c r="E155" s="61"/>
      <c r="F155" s="6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</row>
    <row r="156" spans="1:189" ht="12.75" customHeight="1" x14ac:dyDescent="0.2">
      <c r="A156" s="61"/>
      <c r="B156" s="61"/>
      <c r="C156" s="61"/>
      <c r="D156" s="61"/>
      <c r="E156" s="61"/>
      <c r="F156" s="6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</row>
    <row r="157" spans="1:189" ht="12.75" customHeight="1" x14ac:dyDescent="0.2">
      <c r="A157" s="61"/>
      <c r="B157" s="61"/>
      <c r="C157" s="61"/>
      <c r="D157" s="61"/>
      <c r="E157" s="61"/>
      <c r="F157" s="6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</row>
    <row r="158" spans="1:189" ht="12.75" customHeight="1" x14ac:dyDescent="0.2">
      <c r="A158" s="61"/>
      <c r="B158" s="61"/>
      <c r="C158" s="61"/>
      <c r="D158" s="61"/>
      <c r="E158" s="61"/>
      <c r="F158" s="6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</row>
    <row r="159" spans="1:189" ht="12.75" customHeight="1" x14ac:dyDescent="0.2">
      <c r="A159" s="61"/>
      <c r="B159" s="61"/>
      <c r="C159" s="61"/>
      <c r="D159" s="61"/>
      <c r="E159" s="61"/>
      <c r="F159" s="6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</row>
    <row r="160" spans="1:189" ht="12.75" customHeight="1" x14ac:dyDescent="0.2">
      <c r="A160" s="61"/>
      <c r="B160" s="61"/>
      <c r="C160" s="61"/>
      <c r="D160" s="61"/>
      <c r="E160" s="61"/>
      <c r="F160" s="6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</row>
    <row r="161" spans="1:189" ht="12.75" customHeight="1" x14ac:dyDescent="0.2">
      <c r="A161" s="61"/>
      <c r="B161" s="61"/>
      <c r="C161" s="61"/>
      <c r="D161" s="61"/>
      <c r="E161" s="61"/>
      <c r="F161" s="6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</row>
    <row r="162" spans="1:189" ht="12.75" customHeight="1" x14ac:dyDescent="0.2">
      <c r="A162" s="61"/>
      <c r="B162" s="61"/>
      <c r="C162" s="61"/>
      <c r="D162" s="61"/>
      <c r="E162" s="61"/>
      <c r="F162" s="6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</row>
    <row r="163" spans="1:189" ht="12.75" customHeight="1" x14ac:dyDescent="0.2">
      <c r="A163" s="61"/>
      <c r="B163" s="61"/>
      <c r="C163" s="61"/>
      <c r="D163" s="61"/>
      <c r="E163" s="61"/>
      <c r="F163" s="6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</row>
    <row r="164" spans="1:189" ht="12.75" customHeight="1" x14ac:dyDescent="0.2">
      <c r="A164" s="61"/>
      <c r="B164" s="61"/>
      <c r="C164" s="61"/>
      <c r="D164" s="61"/>
      <c r="E164" s="61"/>
      <c r="F164" s="6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</row>
    <row r="165" spans="1:189" ht="12.75" customHeight="1" x14ac:dyDescent="0.2">
      <c r="A165" s="61"/>
      <c r="B165" s="61"/>
      <c r="C165" s="61"/>
      <c r="D165" s="61"/>
      <c r="E165" s="61"/>
      <c r="F165" s="6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</row>
    <row r="166" spans="1:189" ht="12.75" customHeight="1" x14ac:dyDescent="0.2">
      <c r="A166" s="61"/>
      <c r="B166" s="61"/>
      <c r="C166" s="61"/>
      <c r="D166" s="61"/>
      <c r="E166" s="61"/>
      <c r="F166" s="6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</row>
    <row r="167" spans="1:189" ht="12.75" customHeight="1" x14ac:dyDescent="0.2">
      <c r="A167" s="61"/>
      <c r="B167" s="61"/>
      <c r="C167" s="61"/>
      <c r="D167" s="61"/>
      <c r="E167" s="61"/>
      <c r="F167" s="6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</row>
    <row r="168" spans="1:189" ht="12.75" customHeight="1" x14ac:dyDescent="0.2">
      <c r="A168" s="61"/>
      <c r="B168" s="61"/>
      <c r="C168" s="61"/>
      <c r="D168" s="61"/>
      <c r="E168" s="61"/>
      <c r="F168" s="6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</row>
    <row r="169" spans="1:189" ht="12.75" customHeight="1" x14ac:dyDescent="0.2">
      <c r="A169" s="61"/>
      <c r="B169" s="61"/>
      <c r="C169" s="61"/>
      <c r="D169" s="61"/>
      <c r="E169" s="61"/>
      <c r="F169" s="6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</row>
    <row r="170" spans="1:189" ht="12.75" customHeight="1" x14ac:dyDescent="0.2">
      <c r="A170" s="61"/>
      <c r="B170" s="61"/>
      <c r="C170" s="61"/>
      <c r="D170" s="61"/>
      <c r="E170" s="61"/>
      <c r="F170" s="6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</row>
    <row r="171" spans="1:189" ht="12.75" customHeight="1" x14ac:dyDescent="0.2">
      <c r="A171" s="61"/>
      <c r="B171" s="61"/>
      <c r="C171" s="61"/>
      <c r="D171" s="61"/>
      <c r="E171" s="61"/>
      <c r="F171" s="6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</row>
    <row r="172" spans="1:189" ht="12.75" customHeight="1" x14ac:dyDescent="0.2">
      <c r="A172" s="61"/>
      <c r="B172" s="61"/>
      <c r="C172" s="61"/>
      <c r="D172" s="61"/>
      <c r="E172" s="61"/>
      <c r="F172" s="6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</row>
    <row r="173" spans="1:189" ht="12.75" customHeight="1" x14ac:dyDescent="0.2">
      <c r="A173" s="61"/>
      <c r="B173" s="61"/>
      <c r="C173" s="61"/>
      <c r="D173" s="61"/>
      <c r="E173" s="61"/>
      <c r="F173" s="6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</row>
    <row r="174" spans="1:189" ht="12.75" customHeight="1" x14ac:dyDescent="0.2">
      <c r="A174" s="61"/>
      <c r="B174" s="61"/>
      <c r="C174" s="61"/>
      <c r="D174" s="61"/>
      <c r="E174" s="61"/>
      <c r="F174" s="6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</row>
    <row r="175" spans="1:189" ht="12.75" customHeight="1" x14ac:dyDescent="0.2">
      <c r="A175" s="61"/>
      <c r="B175" s="61"/>
      <c r="C175" s="61"/>
      <c r="D175" s="61"/>
      <c r="E175" s="61"/>
      <c r="F175" s="6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</row>
    <row r="176" spans="1:189" ht="12.75" customHeight="1" x14ac:dyDescent="0.2">
      <c r="A176" s="61"/>
      <c r="B176" s="61"/>
      <c r="C176" s="61"/>
      <c r="D176" s="61"/>
      <c r="E176" s="61"/>
      <c r="F176" s="6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</row>
    <row r="177" spans="1:189" ht="12.75" customHeight="1" x14ac:dyDescent="0.2">
      <c r="A177" s="61"/>
      <c r="B177" s="61"/>
      <c r="C177" s="61"/>
      <c r="D177" s="61"/>
      <c r="E177" s="61"/>
      <c r="F177" s="6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</row>
    <row r="178" spans="1:189" ht="12.75" customHeight="1" x14ac:dyDescent="0.2">
      <c r="A178" s="61"/>
      <c r="B178" s="61"/>
      <c r="C178" s="61"/>
      <c r="D178" s="61"/>
      <c r="E178" s="61"/>
      <c r="F178" s="6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</row>
    <row r="179" spans="1:189" ht="12.75" customHeight="1" x14ac:dyDescent="0.2">
      <c r="A179" s="61"/>
      <c r="B179" s="61"/>
      <c r="C179" s="61"/>
      <c r="D179" s="61"/>
      <c r="E179" s="61"/>
      <c r="F179" s="6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</row>
    <row r="180" spans="1:189" ht="12.75" customHeight="1" x14ac:dyDescent="0.2">
      <c r="A180" s="61"/>
      <c r="B180" s="61"/>
      <c r="C180" s="61"/>
      <c r="D180" s="61"/>
      <c r="E180" s="61"/>
      <c r="F180" s="6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</row>
    <row r="181" spans="1:189" ht="12.75" customHeight="1" x14ac:dyDescent="0.2">
      <c r="A181" s="61"/>
      <c r="B181" s="61"/>
      <c r="C181" s="61"/>
      <c r="D181" s="61"/>
      <c r="E181" s="61"/>
      <c r="F181" s="6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</row>
    <row r="182" spans="1:189" ht="12.75" customHeight="1" x14ac:dyDescent="0.2">
      <c r="A182" s="61"/>
      <c r="B182" s="61"/>
      <c r="C182" s="61"/>
      <c r="D182" s="61"/>
      <c r="E182" s="61"/>
      <c r="F182" s="6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</row>
    <row r="183" spans="1:189" ht="12.75" customHeight="1" x14ac:dyDescent="0.2">
      <c r="A183" s="61"/>
      <c r="B183" s="61"/>
      <c r="C183" s="61"/>
      <c r="D183" s="61"/>
      <c r="E183" s="61"/>
      <c r="F183" s="6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</row>
    <row r="184" spans="1:189" ht="12.75" customHeight="1" x14ac:dyDescent="0.2">
      <c r="A184" s="61"/>
      <c r="B184" s="61"/>
      <c r="C184" s="61"/>
      <c r="D184" s="61"/>
      <c r="E184" s="61"/>
      <c r="F184" s="6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</row>
    <row r="185" spans="1:189" ht="12.75" customHeight="1" x14ac:dyDescent="0.2">
      <c r="A185" s="61"/>
      <c r="B185" s="61"/>
      <c r="C185" s="61"/>
      <c r="D185" s="61"/>
      <c r="E185" s="61"/>
      <c r="F185" s="6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</row>
    <row r="186" spans="1:189" ht="12.75" customHeight="1" x14ac:dyDescent="0.2">
      <c r="A186" s="61"/>
      <c r="B186" s="61"/>
      <c r="C186" s="61"/>
      <c r="D186" s="61"/>
      <c r="E186" s="61"/>
      <c r="F186" s="6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</row>
    <row r="187" spans="1:189" ht="12.75" customHeight="1" x14ac:dyDescent="0.2">
      <c r="A187" s="61"/>
      <c r="B187" s="61"/>
      <c r="C187" s="61"/>
      <c r="D187" s="61"/>
      <c r="E187" s="61"/>
      <c r="F187" s="6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</row>
    <row r="188" spans="1:189" ht="12.75" customHeight="1" x14ac:dyDescent="0.2">
      <c r="A188" s="61"/>
      <c r="B188" s="61"/>
      <c r="C188" s="61"/>
      <c r="D188" s="61"/>
      <c r="E188" s="61"/>
      <c r="F188" s="6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</row>
    <row r="189" spans="1:189" ht="12.75" customHeight="1" x14ac:dyDescent="0.2">
      <c r="A189" s="61"/>
      <c r="B189" s="61"/>
      <c r="C189" s="61"/>
      <c r="D189" s="61"/>
      <c r="E189" s="61"/>
      <c r="F189" s="6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</row>
    <row r="190" spans="1:189" ht="12.75" customHeight="1" x14ac:dyDescent="0.2">
      <c r="A190" s="61"/>
      <c r="B190" s="61"/>
      <c r="C190" s="61"/>
      <c r="D190" s="61"/>
      <c r="E190" s="61"/>
      <c r="F190" s="6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</row>
    <row r="191" spans="1:189" ht="12.75" customHeight="1" x14ac:dyDescent="0.2">
      <c r="A191" s="61"/>
      <c r="B191" s="61"/>
      <c r="C191" s="61"/>
      <c r="D191" s="61"/>
      <c r="E191" s="61"/>
      <c r="F191" s="6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</row>
    <row r="192" spans="1:189" ht="12.75" customHeight="1" x14ac:dyDescent="0.2">
      <c r="A192" s="61"/>
      <c r="B192" s="61"/>
      <c r="C192" s="61"/>
      <c r="D192" s="61"/>
      <c r="E192" s="61"/>
      <c r="F192" s="6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</row>
    <row r="193" spans="1:189" ht="12.75" customHeight="1" x14ac:dyDescent="0.2">
      <c r="A193" s="61"/>
      <c r="B193" s="61"/>
      <c r="C193" s="61"/>
      <c r="D193" s="61"/>
      <c r="E193" s="61"/>
      <c r="F193" s="6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</row>
    <row r="194" spans="1:189" ht="12.75" customHeight="1" x14ac:dyDescent="0.2">
      <c r="A194" s="61"/>
      <c r="B194" s="61"/>
      <c r="C194" s="61"/>
      <c r="D194" s="61"/>
      <c r="E194" s="61"/>
      <c r="F194" s="6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</row>
    <row r="195" spans="1:189" ht="12.75" customHeight="1" x14ac:dyDescent="0.2">
      <c r="A195" s="61"/>
      <c r="B195" s="61"/>
      <c r="C195" s="61"/>
      <c r="D195" s="61"/>
      <c r="E195" s="61"/>
      <c r="F195" s="6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</row>
    <row r="196" spans="1:189" ht="12.75" customHeight="1" x14ac:dyDescent="0.2">
      <c r="A196" s="61"/>
      <c r="B196" s="61"/>
      <c r="C196" s="61"/>
      <c r="D196" s="61"/>
      <c r="E196" s="61"/>
      <c r="F196" s="6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</row>
    <row r="197" spans="1:189" ht="12.75" customHeight="1" x14ac:dyDescent="0.2">
      <c r="A197" s="61"/>
      <c r="B197" s="61"/>
      <c r="C197" s="61"/>
      <c r="D197" s="61"/>
      <c r="E197" s="61"/>
      <c r="F197" s="6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</row>
    <row r="198" spans="1:189" ht="12.75" customHeight="1" x14ac:dyDescent="0.2">
      <c r="A198" s="61"/>
      <c r="B198" s="61"/>
      <c r="C198" s="61"/>
      <c r="D198" s="61"/>
      <c r="E198" s="61"/>
      <c r="F198" s="6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</row>
    <row r="199" spans="1:189" ht="12.75" customHeight="1" x14ac:dyDescent="0.2">
      <c r="A199" s="61"/>
      <c r="B199" s="61"/>
      <c r="C199" s="61"/>
      <c r="D199" s="61"/>
      <c r="E199" s="61"/>
      <c r="F199" s="6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</row>
    <row r="200" spans="1:189" ht="12.75" customHeight="1" x14ac:dyDescent="0.2">
      <c r="A200" s="61"/>
      <c r="B200" s="61"/>
      <c r="C200" s="61"/>
      <c r="D200" s="61"/>
      <c r="E200" s="61"/>
      <c r="F200" s="6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</row>
    <row r="201" spans="1:189" ht="12.75" customHeight="1" x14ac:dyDescent="0.2">
      <c r="A201" s="61"/>
      <c r="B201" s="61"/>
      <c r="C201" s="61"/>
      <c r="D201" s="61"/>
      <c r="E201" s="61"/>
      <c r="F201" s="6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</row>
    <row r="202" spans="1:189" ht="12.75" customHeight="1" x14ac:dyDescent="0.2">
      <c r="A202" s="61"/>
      <c r="B202" s="61"/>
      <c r="C202" s="61"/>
      <c r="D202" s="61"/>
      <c r="E202" s="61"/>
      <c r="F202" s="6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</row>
    <row r="203" spans="1:189" ht="12.75" customHeight="1" x14ac:dyDescent="0.2">
      <c r="A203" s="61"/>
      <c r="B203" s="61"/>
      <c r="C203" s="61"/>
      <c r="D203" s="61"/>
      <c r="E203" s="61"/>
      <c r="F203" s="6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</row>
    <row r="204" spans="1:189" ht="12.75" customHeight="1" x14ac:dyDescent="0.2">
      <c r="A204" s="61"/>
      <c r="B204" s="61"/>
      <c r="C204" s="61"/>
      <c r="D204" s="61"/>
      <c r="E204" s="61"/>
      <c r="F204" s="6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</row>
    <row r="205" spans="1:189" ht="12.75" customHeight="1" x14ac:dyDescent="0.2">
      <c r="A205" s="61"/>
      <c r="B205" s="61"/>
      <c r="C205" s="61"/>
      <c r="D205" s="61"/>
      <c r="E205" s="61"/>
      <c r="F205" s="6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</row>
    <row r="206" spans="1:189" ht="12.75" customHeight="1" x14ac:dyDescent="0.2">
      <c r="A206" s="61"/>
      <c r="B206" s="61"/>
      <c r="C206" s="61"/>
      <c r="D206" s="61"/>
      <c r="E206" s="61"/>
      <c r="F206" s="6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</row>
    <row r="207" spans="1:189" ht="12.75" customHeight="1" x14ac:dyDescent="0.2">
      <c r="A207" s="61"/>
      <c r="B207" s="61"/>
      <c r="C207" s="61"/>
      <c r="D207" s="61"/>
      <c r="E207" s="61"/>
      <c r="F207" s="6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</row>
    <row r="208" spans="1:189" ht="12.75" customHeight="1" x14ac:dyDescent="0.2">
      <c r="A208" s="61"/>
      <c r="B208" s="61"/>
      <c r="C208" s="61"/>
      <c r="D208" s="61"/>
      <c r="E208" s="61"/>
      <c r="F208" s="6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</row>
    <row r="209" spans="1:189" ht="12.75" customHeight="1" x14ac:dyDescent="0.2">
      <c r="A209" s="61"/>
      <c r="B209" s="61"/>
      <c r="C209" s="61"/>
      <c r="D209" s="61"/>
      <c r="E209" s="61"/>
      <c r="F209" s="6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</row>
    <row r="210" spans="1:189" ht="12.75" customHeight="1" x14ac:dyDescent="0.2">
      <c r="A210" s="61"/>
      <c r="B210" s="61"/>
      <c r="C210" s="61"/>
      <c r="D210" s="61"/>
      <c r="E210" s="61"/>
      <c r="F210" s="6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</row>
    <row r="211" spans="1:189" ht="12.75" customHeight="1" x14ac:dyDescent="0.2">
      <c r="A211" s="61"/>
      <c r="B211" s="61"/>
      <c r="C211" s="61"/>
      <c r="D211" s="61"/>
      <c r="E211" s="61"/>
      <c r="F211" s="6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</row>
    <row r="212" spans="1:189" ht="12.75" customHeight="1" x14ac:dyDescent="0.2">
      <c r="A212" s="61"/>
      <c r="B212" s="61"/>
      <c r="C212" s="61"/>
      <c r="D212" s="61"/>
      <c r="E212" s="61"/>
      <c r="F212" s="6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</row>
    <row r="213" spans="1:189" ht="12.75" customHeight="1" x14ac:dyDescent="0.2">
      <c r="A213" s="61"/>
      <c r="B213" s="61"/>
      <c r="C213" s="61"/>
      <c r="D213" s="61"/>
      <c r="E213" s="61"/>
      <c r="F213" s="6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</row>
    <row r="214" spans="1:189" ht="12.75" customHeight="1" x14ac:dyDescent="0.2">
      <c r="A214" s="61"/>
      <c r="B214" s="61"/>
      <c r="C214" s="61"/>
      <c r="D214" s="61"/>
      <c r="E214" s="61"/>
      <c r="F214" s="6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</row>
    <row r="215" spans="1:189" ht="12.75" customHeight="1" x14ac:dyDescent="0.2">
      <c r="A215" s="61"/>
      <c r="B215" s="61"/>
      <c r="C215" s="61"/>
      <c r="D215" s="61"/>
      <c r="E215" s="61"/>
      <c r="F215" s="6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</row>
    <row r="216" spans="1:189" ht="12.75" customHeight="1" x14ac:dyDescent="0.2">
      <c r="A216" s="61"/>
      <c r="B216" s="61"/>
      <c r="C216" s="61"/>
      <c r="D216" s="61"/>
      <c r="E216" s="61"/>
      <c r="F216" s="6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</row>
    <row r="217" spans="1:189" ht="12.75" customHeight="1" x14ac:dyDescent="0.2">
      <c r="A217" s="61"/>
      <c r="B217" s="61"/>
      <c r="C217" s="61"/>
      <c r="D217" s="61"/>
      <c r="E217" s="61"/>
      <c r="F217" s="6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</row>
    <row r="218" spans="1:189" ht="12.75" customHeight="1" x14ac:dyDescent="0.2">
      <c r="A218" s="61"/>
      <c r="B218" s="61"/>
      <c r="C218" s="61"/>
      <c r="D218" s="61"/>
      <c r="E218" s="61"/>
      <c r="F218" s="6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</row>
    <row r="219" spans="1:189" ht="12.75" customHeight="1" x14ac:dyDescent="0.2">
      <c r="A219" s="61"/>
      <c r="B219" s="61"/>
      <c r="C219" s="61"/>
      <c r="D219" s="61"/>
      <c r="E219" s="61"/>
      <c r="F219" s="6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</row>
    <row r="220" spans="1:189" ht="12.75" customHeight="1" x14ac:dyDescent="0.2">
      <c r="A220" s="61"/>
      <c r="B220" s="61"/>
      <c r="C220" s="61"/>
      <c r="D220" s="61"/>
      <c r="E220" s="61"/>
      <c r="F220" s="6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</row>
    <row r="221" spans="1:189" ht="12.75" customHeight="1" x14ac:dyDescent="0.2">
      <c r="A221" s="61"/>
      <c r="B221" s="61"/>
      <c r="C221" s="61"/>
      <c r="D221" s="61"/>
      <c r="E221" s="61"/>
      <c r="F221" s="6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</row>
    <row r="222" spans="1:189" ht="12.75" customHeight="1" x14ac:dyDescent="0.2">
      <c r="A222" s="61"/>
      <c r="B222" s="61"/>
      <c r="C222" s="61"/>
      <c r="D222" s="61"/>
      <c r="E222" s="61"/>
      <c r="F222" s="6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</row>
    <row r="223" spans="1:189" ht="12.75" customHeight="1" x14ac:dyDescent="0.2">
      <c r="A223" s="61"/>
      <c r="B223" s="61"/>
      <c r="C223" s="61"/>
      <c r="D223" s="61"/>
      <c r="E223" s="61"/>
      <c r="F223" s="6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</row>
    <row r="224" spans="1:189" ht="12.75" customHeight="1" x14ac:dyDescent="0.2">
      <c r="A224" s="61"/>
      <c r="B224" s="61"/>
      <c r="C224" s="61"/>
      <c r="D224" s="61"/>
      <c r="E224" s="61"/>
      <c r="F224" s="6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</row>
    <row r="225" spans="1:189" ht="12.75" customHeight="1" x14ac:dyDescent="0.2">
      <c r="A225" s="61"/>
      <c r="B225" s="61"/>
      <c r="C225" s="61"/>
      <c r="D225" s="61"/>
      <c r="E225" s="61"/>
      <c r="F225" s="6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</row>
    <row r="226" spans="1:189" ht="12.75" customHeight="1" x14ac:dyDescent="0.2">
      <c r="A226" s="61"/>
      <c r="B226" s="61"/>
      <c r="C226" s="61"/>
      <c r="D226" s="61"/>
      <c r="E226" s="61"/>
      <c r="F226" s="6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</row>
    <row r="227" spans="1:189" ht="12.75" customHeight="1" x14ac:dyDescent="0.2">
      <c r="A227" s="61"/>
      <c r="B227" s="61"/>
      <c r="C227" s="61"/>
      <c r="D227" s="61"/>
      <c r="E227" s="61"/>
      <c r="F227" s="6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</row>
    <row r="228" spans="1:189" ht="12.75" customHeight="1" x14ac:dyDescent="0.2">
      <c r="A228" s="61"/>
      <c r="B228" s="61"/>
      <c r="C228" s="61"/>
      <c r="D228" s="61"/>
      <c r="E228" s="61"/>
      <c r="F228" s="6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</row>
    <row r="229" spans="1:189" ht="12.75" customHeight="1" x14ac:dyDescent="0.2">
      <c r="A229" s="61"/>
      <c r="B229" s="61"/>
      <c r="C229" s="61"/>
      <c r="D229" s="61"/>
      <c r="E229" s="61"/>
      <c r="F229" s="6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</row>
    <row r="230" spans="1:189" ht="12.75" customHeight="1" x14ac:dyDescent="0.2">
      <c r="A230" s="61"/>
      <c r="B230" s="61"/>
      <c r="C230" s="61"/>
      <c r="D230" s="61"/>
      <c r="E230" s="61"/>
      <c r="F230" s="6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</row>
    <row r="231" spans="1:189" ht="12.75" customHeight="1" x14ac:dyDescent="0.2">
      <c r="A231" s="61"/>
      <c r="B231" s="61"/>
      <c r="C231" s="61"/>
      <c r="D231" s="61"/>
      <c r="E231" s="61"/>
      <c r="F231" s="6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</row>
    <row r="232" spans="1:189" ht="12.75" customHeight="1" x14ac:dyDescent="0.2">
      <c r="A232" s="61"/>
      <c r="B232" s="61"/>
      <c r="C232" s="61"/>
      <c r="D232" s="61"/>
      <c r="E232" s="61"/>
      <c r="F232" s="6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</row>
    <row r="233" spans="1:189" ht="12.75" customHeight="1" x14ac:dyDescent="0.2">
      <c r="A233" s="61"/>
      <c r="B233" s="61"/>
      <c r="C233" s="61"/>
      <c r="D233" s="61"/>
      <c r="E233" s="61"/>
      <c r="F233" s="6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</row>
    <row r="234" spans="1:189" ht="12.75" customHeight="1" x14ac:dyDescent="0.2">
      <c r="A234" s="61"/>
      <c r="B234" s="61"/>
      <c r="C234" s="61"/>
      <c r="D234" s="61"/>
      <c r="E234" s="61"/>
      <c r="F234" s="6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</row>
    <row r="235" spans="1:189" ht="12.75" customHeight="1" x14ac:dyDescent="0.2">
      <c r="A235" s="61"/>
      <c r="B235" s="61"/>
      <c r="C235" s="61"/>
      <c r="D235" s="61"/>
      <c r="E235" s="61"/>
      <c r="F235" s="6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</row>
    <row r="236" spans="1:189" ht="12.75" customHeight="1" x14ac:dyDescent="0.2">
      <c r="A236" s="61"/>
      <c r="B236" s="61"/>
      <c r="C236" s="61"/>
      <c r="D236" s="61"/>
      <c r="E236" s="61"/>
      <c r="F236" s="6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</row>
    <row r="237" spans="1:189" ht="12.75" customHeight="1" x14ac:dyDescent="0.2">
      <c r="A237" s="61"/>
      <c r="B237" s="61"/>
      <c r="C237" s="61"/>
      <c r="D237" s="61"/>
      <c r="E237" s="61"/>
      <c r="F237" s="6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</row>
    <row r="238" spans="1:189" ht="12.75" customHeight="1" x14ac:dyDescent="0.2">
      <c r="A238" s="61"/>
      <c r="B238" s="61"/>
      <c r="C238" s="61"/>
      <c r="D238" s="61"/>
      <c r="E238" s="61"/>
      <c r="F238" s="6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</row>
    <row r="239" spans="1:189" ht="12.75" customHeight="1" x14ac:dyDescent="0.2">
      <c r="A239" s="61"/>
      <c r="B239" s="61"/>
      <c r="C239" s="61"/>
      <c r="D239" s="61"/>
      <c r="E239" s="61"/>
      <c r="F239" s="6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</row>
    <row r="240" spans="1:189" ht="12.75" customHeight="1" x14ac:dyDescent="0.2">
      <c r="A240" s="61"/>
      <c r="B240" s="61"/>
      <c r="C240" s="61"/>
      <c r="D240" s="61"/>
      <c r="E240" s="61"/>
      <c r="F240" s="6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</row>
    <row r="241" spans="1:189" ht="12.75" customHeight="1" x14ac:dyDescent="0.2">
      <c r="A241" s="61"/>
      <c r="B241" s="61"/>
      <c r="C241" s="61"/>
      <c r="D241" s="61"/>
      <c r="E241" s="61"/>
      <c r="F241" s="6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</row>
    <row r="242" spans="1:189" ht="12.75" customHeight="1" x14ac:dyDescent="0.2">
      <c r="A242" s="61"/>
      <c r="B242" s="61"/>
      <c r="C242" s="61"/>
      <c r="D242" s="61"/>
      <c r="E242" s="61"/>
      <c r="F242" s="6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</row>
    <row r="243" spans="1:189" ht="12.75" customHeight="1" x14ac:dyDescent="0.2">
      <c r="A243" s="61"/>
      <c r="B243" s="61"/>
      <c r="C243" s="61"/>
      <c r="D243" s="61"/>
      <c r="E243" s="61"/>
      <c r="F243" s="6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</row>
    <row r="244" spans="1:189" ht="12.75" customHeight="1" x14ac:dyDescent="0.2">
      <c r="A244" s="61"/>
      <c r="B244" s="61"/>
      <c r="C244" s="61"/>
      <c r="D244" s="61"/>
      <c r="E244" s="61"/>
      <c r="F244" s="6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</row>
    <row r="245" spans="1:189" ht="12.75" customHeight="1" x14ac:dyDescent="0.2">
      <c r="A245" s="61"/>
      <c r="B245" s="61"/>
      <c r="C245" s="61"/>
      <c r="D245" s="61"/>
      <c r="E245" s="61"/>
      <c r="F245" s="6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</row>
    <row r="246" spans="1:189" ht="12.75" customHeight="1" x14ac:dyDescent="0.2">
      <c r="A246" s="61"/>
      <c r="B246" s="61"/>
      <c r="C246" s="61"/>
      <c r="D246" s="61"/>
      <c r="E246" s="61"/>
      <c r="F246" s="6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</row>
    <row r="247" spans="1:189" ht="12.75" customHeight="1" x14ac:dyDescent="0.2">
      <c r="A247" s="61"/>
      <c r="B247" s="61"/>
      <c r="C247" s="61"/>
      <c r="D247" s="61"/>
      <c r="E247" s="61"/>
      <c r="F247" s="6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</row>
    <row r="248" spans="1:189" ht="12.75" customHeight="1" x14ac:dyDescent="0.2">
      <c r="A248" s="61"/>
      <c r="B248" s="61"/>
      <c r="C248" s="61"/>
      <c r="D248" s="61"/>
      <c r="E248" s="61"/>
      <c r="F248" s="6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</row>
    <row r="249" spans="1:189" ht="12.75" customHeight="1" x14ac:dyDescent="0.2">
      <c r="A249" s="61"/>
      <c r="B249" s="61"/>
      <c r="C249" s="61"/>
      <c r="D249" s="61"/>
      <c r="E249" s="61"/>
      <c r="F249" s="6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</row>
    <row r="250" spans="1:189" ht="12.75" customHeight="1" x14ac:dyDescent="0.2">
      <c r="A250" s="61"/>
      <c r="B250" s="61"/>
      <c r="C250" s="61"/>
      <c r="D250" s="61"/>
      <c r="E250" s="61"/>
      <c r="F250" s="6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</row>
    <row r="251" spans="1:189" ht="12.75" customHeight="1" x14ac:dyDescent="0.2">
      <c r="A251" s="61"/>
      <c r="B251" s="61"/>
      <c r="C251" s="61"/>
      <c r="D251" s="61"/>
      <c r="E251" s="61"/>
      <c r="F251" s="6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</row>
    <row r="252" spans="1:189" ht="12.75" customHeight="1" x14ac:dyDescent="0.2">
      <c r="A252" s="61"/>
      <c r="B252" s="61"/>
      <c r="C252" s="61"/>
      <c r="D252" s="61"/>
      <c r="E252" s="61"/>
      <c r="F252" s="6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</row>
    <row r="253" spans="1:189" ht="12.75" customHeight="1" x14ac:dyDescent="0.2">
      <c r="A253" s="61"/>
      <c r="B253" s="61"/>
      <c r="C253" s="61"/>
      <c r="D253" s="61"/>
      <c r="E253" s="61"/>
      <c r="F253" s="6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</row>
    <row r="254" spans="1:189" ht="12.75" customHeight="1" x14ac:dyDescent="0.2">
      <c r="A254" s="61"/>
      <c r="B254" s="61"/>
      <c r="C254" s="61"/>
      <c r="D254" s="61"/>
      <c r="E254" s="61"/>
      <c r="F254" s="6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</row>
    <row r="255" spans="1:189" ht="12.75" customHeight="1" x14ac:dyDescent="0.2">
      <c r="A255" s="61"/>
      <c r="B255" s="61"/>
      <c r="C255" s="61"/>
      <c r="D255" s="61"/>
      <c r="E255" s="61"/>
      <c r="F255" s="6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</row>
    <row r="256" spans="1:189" ht="12.75" customHeight="1" x14ac:dyDescent="0.2">
      <c r="A256" s="61"/>
      <c r="B256" s="61"/>
      <c r="C256" s="61"/>
      <c r="D256" s="61"/>
      <c r="E256" s="61"/>
      <c r="F256" s="6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</row>
    <row r="257" spans="1:189" ht="12.75" customHeight="1" x14ac:dyDescent="0.2">
      <c r="A257" s="61"/>
      <c r="B257" s="61"/>
      <c r="C257" s="61"/>
      <c r="D257" s="61"/>
      <c r="E257" s="61"/>
      <c r="F257" s="6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</row>
    <row r="258" spans="1:189" ht="12.75" customHeight="1" x14ac:dyDescent="0.2">
      <c r="A258" s="61"/>
      <c r="B258" s="61"/>
      <c r="C258" s="61"/>
      <c r="D258" s="61"/>
      <c r="E258" s="61"/>
      <c r="F258" s="6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</row>
    <row r="259" spans="1:189" ht="12.75" customHeight="1" x14ac:dyDescent="0.2">
      <c r="A259" s="61"/>
      <c r="B259" s="61"/>
      <c r="C259" s="61"/>
      <c r="D259" s="61"/>
      <c r="E259" s="61"/>
      <c r="F259" s="6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</row>
    <row r="260" spans="1:189" ht="12.75" customHeight="1" x14ac:dyDescent="0.2">
      <c r="A260" s="61"/>
      <c r="B260" s="61"/>
      <c r="C260" s="61"/>
      <c r="D260" s="61"/>
      <c r="E260" s="61"/>
      <c r="F260" s="6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</row>
    <row r="261" spans="1:189" ht="12.75" customHeight="1" x14ac:dyDescent="0.2">
      <c r="A261" s="61"/>
      <c r="B261" s="61"/>
      <c r="C261" s="61"/>
      <c r="D261" s="61"/>
      <c r="E261" s="61"/>
      <c r="F261" s="6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</row>
    <row r="262" spans="1:189" ht="12.75" customHeight="1" x14ac:dyDescent="0.2">
      <c r="A262" s="61"/>
      <c r="B262" s="61"/>
      <c r="C262" s="61"/>
      <c r="D262" s="61"/>
      <c r="E262" s="61"/>
      <c r="F262" s="6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</row>
    <row r="263" spans="1:189" ht="12.75" customHeight="1" x14ac:dyDescent="0.2">
      <c r="A263" s="61"/>
      <c r="B263" s="61"/>
      <c r="C263" s="61"/>
      <c r="D263" s="61"/>
      <c r="E263" s="61"/>
      <c r="F263" s="6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</row>
    <row r="264" spans="1:189" ht="12.75" customHeight="1" x14ac:dyDescent="0.2">
      <c r="A264" s="61"/>
      <c r="B264" s="61"/>
      <c r="C264" s="61"/>
      <c r="D264" s="61"/>
      <c r="E264" s="61"/>
      <c r="F264" s="6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</row>
    <row r="265" spans="1:189" ht="12.75" customHeight="1" x14ac:dyDescent="0.2">
      <c r="A265" s="61"/>
      <c r="B265" s="61"/>
      <c r="C265" s="61"/>
      <c r="D265" s="61"/>
      <c r="E265" s="61"/>
      <c r="F265" s="6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</row>
    <row r="266" spans="1:189" ht="12.75" customHeight="1" x14ac:dyDescent="0.2">
      <c r="A266" s="61"/>
      <c r="B266" s="61"/>
      <c r="C266" s="61"/>
      <c r="D266" s="61"/>
      <c r="E266" s="61"/>
      <c r="F266" s="6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</row>
    <row r="267" spans="1:189" ht="12.75" customHeight="1" x14ac:dyDescent="0.2">
      <c r="A267" s="61"/>
      <c r="B267" s="61"/>
      <c r="C267" s="61"/>
      <c r="D267" s="61"/>
      <c r="E267" s="61"/>
      <c r="F267" s="6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</row>
    <row r="268" spans="1:189" ht="12.75" customHeight="1" x14ac:dyDescent="0.2">
      <c r="A268" s="61"/>
      <c r="B268" s="61"/>
      <c r="C268" s="61"/>
      <c r="D268" s="61"/>
      <c r="E268" s="61"/>
      <c r="F268" s="6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</row>
    <row r="269" spans="1:189" ht="12.75" customHeight="1" x14ac:dyDescent="0.2">
      <c r="A269" s="61"/>
      <c r="B269" s="61"/>
      <c r="C269" s="61"/>
      <c r="D269" s="61"/>
      <c r="E269" s="61"/>
      <c r="F269" s="6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</row>
    <row r="270" spans="1:189" ht="12.75" customHeight="1" x14ac:dyDescent="0.2">
      <c r="A270" s="61"/>
      <c r="B270" s="61"/>
      <c r="C270" s="61"/>
      <c r="D270" s="61"/>
      <c r="E270" s="61"/>
      <c r="F270" s="6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</row>
    <row r="271" spans="1:189" ht="12.75" customHeight="1" x14ac:dyDescent="0.2">
      <c r="A271" s="61"/>
      <c r="B271" s="61"/>
      <c r="C271" s="61"/>
      <c r="D271" s="61"/>
      <c r="E271" s="61"/>
      <c r="F271" s="6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</row>
    <row r="272" spans="1:189" ht="12.75" customHeight="1" x14ac:dyDescent="0.2">
      <c r="A272" s="61"/>
      <c r="B272" s="61"/>
      <c r="C272" s="61"/>
      <c r="D272" s="61"/>
      <c r="E272" s="61"/>
      <c r="F272" s="6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</row>
    <row r="273" spans="1:189" ht="12.75" customHeight="1" x14ac:dyDescent="0.2">
      <c r="A273" s="61"/>
      <c r="B273" s="61"/>
      <c r="C273" s="61"/>
      <c r="D273" s="61"/>
      <c r="E273" s="61"/>
      <c r="F273" s="6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</row>
    <row r="274" spans="1:189" ht="12.75" customHeight="1" x14ac:dyDescent="0.2">
      <c r="A274" s="61"/>
      <c r="B274" s="61"/>
      <c r="C274" s="61"/>
      <c r="D274" s="61"/>
      <c r="E274" s="61"/>
      <c r="F274" s="6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</row>
    <row r="275" spans="1:189" ht="12.75" customHeight="1" x14ac:dyDescent="0.2">
      <c r="A275" s="61"/>
      <c r="B275" s="61"/>
      <c r="C275" s="61"/>
      <c r="D275" s="61"/>
      <c r="E275" s="61"/>
      <c r="F275" s="6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</row>
    <row r="276" spans="1:189" ht="12.75" customHeight="1" x14ac:dyDescent="0.2">
      <c r="A276" s="61"/>
      <c r="B276" s="61"/>
      <c r="C276" s="61"/>
      <c r="D276" s="61"/>
      <c r="E276" s="61"/>
      <c r="F276" s="6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</row>
    <row r="277" spans="1:189" ht="12.75" customHeight="1" x14ac:dyDescent="0.2">
      <c r="A277" s="61"/>
      <c r="B277" s="61"/>
      <c r="C277" s="61"/>
      <c r="D277" s="61"/>
      <c r="E277" s="61"/>
      <c r="F277" s="6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</row>
    <row r="278" spans="1:189" ht="12.75" customHeight="1" x14ac:dyDescent="0.2">
      <c r="A278" s="61"/>
      <c r="B278" s="61"/>
      <c r="C278" s="61"/>
      <c r="D278" s="61"/>
      <c r="E278" s="61"/>
      <c r="F278" s="6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</row>
    <row r="279" spans="1:189" ht="12.75" customHeight="1" x14ac:dyDescent="0.2">
      <c r="A279" s="61"/>
      <c r="B279" s="61"/>
      <c r="C279" s="61"/>
      <c r="D279" s="61"/>
      <c r="E279" s="61"/>
      <c r="F279" s="6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</row>
    <row r="280" spans="1:189" ht="12.75" customHeight="1" x14ac:dyDescent="0.2">
      <c r="A280" s="61"/>
      <c r="B280" s="61"/>
      <c r="C280" s="61"/>
      <c r="D280" s="61"/>
      <c r="E280" s="61"/>
      <c r="F280" s="6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</row>
    <row r="281" spans="1:189" ht="12.75" customHeight="1" x14ac:dyDescent="0.2">
      <c r="A281" s="61"/>
      <c r="B281" s="61"/>
      <c r="C281" s="61"/>
      <c r="D281" s="61"/>
      <c r="E281" s="61"/>
      <c r="F281" s="6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</row>
    <row r="282" spans="1:189" ht="12.75" customHeight="1" x14ac:dyDescent="0.2">
      <c r="A282" s="61"/>
      <c r="B282" s="61"/>
      <c r="C282" s="61"/>
      <c r="D282" s="61"/>
      <c r="E282" s="61"/>
      <c r="F282" s="6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</row>
    <row r="283" spans="1:189" ht="12.75" customHeight="1" x14ac:dyDescent="0.2">
      <c r="A283" s="61"/>
      <c r="B283" s="61"/>
      <c r="C283" s="61"/>
      <c r="D283" s="61"/>
      <c r="E283" s="61"/>
      <c r="F283" s="6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</row>
    <row r="284" spans="1:189" ht="12.75" customHeight="1" x14ac:dyDescent="0.2">
      <c r="A284" s="61"/>
      <c r="B284" s="61"/>
      <c r="C284" s="61"/>
      <c r="D284" s="61"/>
      <c r="E284" s="61"/>
      <c r="F284" s="6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</row>
    <row r="285" spans="1:189" ht="12.75" customHeight="1" x14ac:dyDescent="0.2">
      <c r="A285" s="61"/>
      <c r="B285" s="61"/>
      <c r="C285" s="61"/>
      <c r="D285" s="61"/>
      <c r="E285" s="61"/>
      <c r="F285" s="6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</row>
    <row r="286" spans="1:189" ht="12.75" customHeight="1" x14ac:dyDescent="0.2">
      <c r="A286" s="61"/>
      <c r="B286" s="61"/>
      <c r="C286" s="61"/>
      <c r="D286" s="61"/>
      <c r="E286" s="61"/>
      <c r="F286" s="6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</row>
    <row r="287" spans="1:189" ht="12.75" customHeight="1" x14ac:dyDescent="0.2">
      <c r="A287" s="61"/>
      <c r="B287" s="61"/>
      <c r="C287" s="61"/>
      <c r="D287" s="61"/>
      <c r="E287" s="61"/>
      <c r="F287" s="6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</row>
    <row r="288" spans="1:189" ht="12.75" customHeight="1" x14ac:dyDescent="0.2">
      <c r="A288" s="61"/>
      <c r="B288" s="61"/>
      <c r="C288" s="61"/>
      <c r="D288" s="61"/>
      <c r="E288" s="61"/>
      <c r="F288" s="6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</row>
    <row r="289" spans="1:189" ht="12.75" customHeight="1" x14ac:dyDescent="0.2">
      <c r="A289" s="61"/>
      <c r="B289" s="61"/>
      <c r="C289" s="61"/>
      <c r="D289" s="61"/>
      <c r="E289" s="61"/>
      <c r="F289" s="6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</row>
    <row r="290" spans="1:189" ht="12.75" customHeight="1" x14ac:dyDescent="0.2">
      <c r="A290" s="61"/>
      <c r="B290" s="61"/>
      <c r="C290" s="61"/>
      <c r="D290" s="61"/>
      <c r="E290" s="61"/>
      <c r="F290" s="6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</row>
    <row r="291" spans="1:189" ht="12.75" customHeight="1" x14ac:dyDescent="0.2">
      <c r="A291" s="61"/>
      <c r="B291" s="61"/>
      <c r="C291" s="61"/>
      <c r="D291" s="61"/>
      <c r="E291" s="61"/>
      <c r="F291" s="6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</row>
    <row r="292" spans="1:189" ht="12.75" customHeight="1" x14ac:dyDescent="0.2">
      <c r="A292" s="61"/>
      <c r="B292" s="61"/>
      <c r="C292" s="61"/>
      <c r="D292" s="61"/>
      <c r="E292" s="61"/>
      <c r="F292" s="6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</row>
    <row r="293" spans="1:189" ht="12.75" customHeight="1" x14ac:dyDescent="0.2">
      <c r="A293" s="61"/>
      <c r="B293" s="61"/>
      <c r="C293" s="61"/>
      <c r="D293" s="61"/>
      <c r="E293" s="61"/>
      <c r="F293" s="6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</row>
    <row r="294" spans="1:189" ht="12.75" customHeight="1" x14ac:dyDescent="0.2">
      <c r="A294" s="61"/>
      <c r="B294" s="61"/>
      <c r="C294" s="61"/>
      <c r="D294" s="61"/>
      <c r="E294" s="61"/>
      <c r="F294" s="6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</row>
    <row r="295" spans="1:189" ht="12.75" customHeight="1" x14ac:dyDescent="0.2">
      <c r="A295" s="61"/>
      <c r="B295" s="61"/>
      <c r="C295" s="61"/>
      <c r="D295" s="61"/>
      <c r="E295" s="61"/>
      <c r="F295" s="6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</row>
    <row r="296" spans="1:189" ht="12.75" customHeight="1" x14ac:dyDescent="0.2">
      <c r="A296" s="61"/>
      <c r="B296" s="61"/>
      <c r="C296" s="61"/>
      <c r="D296" s="61"/>
      <c r="E296" s="61"/>
      <c r="F296" s="6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</row>
    <row r="297" spans="1:189" ht="12.75" customHeight="1" x14ac:dyDescent="0.2">
      <c r="A297" s="61"/>
      <c r="B297" s="61"/>
      <c r="C297" s="61"/>
      <c r="D297" s="61"/>
      <c r="E297" s="61"/>
      <c r="F297" s="6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</row>
    <row r="298" spans="1:189" ht="12.75" customHeight="1" x14ac:dyDescent="0.2">
      <c r="A298" s="61"/>
      <c r="B298" s="61"/>
      <c r="C298" s="61"/>
      <c r="D298" s="61"/>
      <c r="E298" s="61"/>
      <c r="F298" s="6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</row>
    <row r="299" spans="1:189" ht="12.75" customHeight="1" x14ac:dyDescent="0.2">
      <c r="A299" s="61"/>
      <c r="B299" s="61"/>
      <c r="C299" s="61"/>
      <c r="D299" s="61"/>
      <c r="E299" s="61"/>
      <c r="F299" s="6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</row>
    <row r="300" spans="1:189" ht="12.75" customHeight="1" x14ac:dyDescent="0.2">
      <c r="A300" s="61"/>
      <c r="B300" s="61"/>
      <c r="C300" s="61"/>
      <c r="D300" s="61"/>
      <c r="E300" s="61"/>
      <c r="F300" s="6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</row>
    <row r="301" spans="1:189" ht="12.75" customHeight="1" x14ac:dyDescent="0.2">
      <c r="A301" s="61"/>
      <c r="B301" s="61"/>
      <c r="C301" s="61"/>
      <c r="D301" s="61"/>
      <c r="E301" s="61"/>
      <c r="F301" s="6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</row>
    <row r="302" spans="1:189" ht="12.75" customHeight="1" x14ac:dyDescent="0.2">
      <c r="A302" s="61"/>
      <c r="B302" s="61"/>
      <c r="C302" s="61"/>
      <c r="D302" s="61"/>
      <c r="E302" s="61"/>
      <c r="F302" s="6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</row>
    <row r="303" spans="1:189" ht="12.75" customHeight="1" x14ac:dyDescent="0.2">
      <c r="A303" s="61"/>
      <c r="B303" s="61"/>
      <c r="C303" s="61"/>
      <c r="D303" s="61"/>
      <c r="E303" s="61"/>
      <c r="F303" s="6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</row>
    <row r="304" spans="1:189" ht="12.75" customHeight="1" x14ac:dyDescent="0.2">
      <c r="A304" s="61"/>
      <c r="B304" s="61"/>
      <c r="C304" s="61"/>
      <c r="D304" s="61"/>
      <c r="E304" s="61"/>
      <c r="F304" s="6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</row>
    <row r="305" spans="1:189" ht="12.75" customHeight="1" x14ac:dyDescent="0.2">
      <c r="A305" s="61"/>
      <c r="B305" s="61"/>
      <c r="C305" s="61"/>
      <c r="D305" s="61"/>
      <c r="E305" s="61"/>
      <c r="F305" s="6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</row>
    <row r="306" spans="1:189" ht="12.75" customHeight="1" x14ac:dyDescent="0.2">
      <c r="A306" s="61"/>
      <c r="B306" s="61"/>
      <c r="C306" s="61"/>
      <c r="D306" s="61"/>
      <c r="E306" s="61"/>
      <c r="F306" s="6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</row>
    <row r="307" spans="1:189" ht="12.75" customHeight="1" x14ac:dyDescent="0.2">
      <c r="A307" s="61"/>
      <c r="B307" s="61"/>
      <c r="C307" s="61"/>
      <c r="D307" s="61"/>
      <c r="E307" s="61"/>
      <c r="F307" s="6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</row>
    <row r="308" spans="1:189" ht="12.75" customHeight="1" x14ac:dyDescent="0.2">
      <c r="A308" s="61"/>
      <c r="B308" s="61"/>
      <c r="C308" s="61"/>
      <c r="D308" s="61"/>
      <c r="E308" s="61"/>
      <c r="F308" s="6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</row>
    <row r="309" spans="1:189" ht="12.75" customHeight="1" x14ac:dyDescent="0.2">
      <c r="A309" s="61"/>
      <c r="B309" s="61"/>
      <c r="C309" s="61"/>
      <c r="D309" s="61"/>
      <c r="E309" s="61"/>
      <c r="F309" s="6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</row>
    <row r="310" spans="1:189" ht="12.75" customHeight="1" x14ac:dyDescent="0.2">
      <c r="A310" s="61"/>
      <c r="B310" s="61"/>
      <c r="C310" s="61"/>
      <c r="D310" s="61"/>
      <c r="E310" s="61"/>
      <c r="F310" s="6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</row>
    <row r="311" spans="1:189" ht="12.75" customHeight="1" x14ac:dyDescent="0.2">
      <c r="A311" s="61"/>
      <c r="B311" s="61"/>
      <c r="C311" s="61"/>
      <c r="D311" s="61"/>
      <c r="E311" s="61"/>
      <c r="F311" s="6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</row>
    <row r="312" spans="1:189" ht="12.75" customHeight="1" x14ac:dyDescent="0.2">
      <c r="A312" s="61"/>
      <c r="B312" s="61"/>
      <c r="C312" s="61"/>
      <c r="D312" s="61"/>
      <c r="E312" s="61"/>
      <c r="F312" s="6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</row>
    <row r="313" spans="1:189" ht="12.75" customHeight="1" x14ac:dyDescent="0.2">
      <c r="A313" s="61"/>
      <c r="B313" s="61"/>
      <c r="C313" s="61"/>
      <c r="D313" s="61"/>
      <c r="E313" s="61"/>
      <c r="F313" s="6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</row>
    <row r="314" spans="1:189" ht="12.75" customHeight="1" x14ac:dyDescent="0.2">
      <c r="A314" s="61"/>
      <c r="B314" s="61"/>
      <c r="C314" s="61"/>
      <c r="D314" s="61"/>
      <c r="E314" s="61"/>
      <c r="F314" s="6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</row>
    <row r="315" spans="1:189" ht="12.75" customHeight="1" x14ac:dyDescent="0.2">
      <c r="A315" s="61"/>
      <c r="B315" s="61"/>
      <c r="C315" s="61"/>
      <c r="D315" s="61"/>
      <c r="E315" s="61"/>
      <c r="F315" s="6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</row>
    <row r="316" spans="1:189" ht="12.75" customHeight="1" x14ac:dyDescent="0.2">
      <c r="A316" s="61"/>
      <c r="B316" s="61"/>
      <c r="C316" s="61"/>
      <c r="D316" s="61"/>
      <c r="E316" s="61"/>
      <c r="F316" s="6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</row>
    <row r="317" spans="1:189" ht="12.75" customHeight="1" x14ac:dyDescent="0.2">
      <c r="A317" s="61"/>
      <c r="B317" s="61"/>
      <c r="C317" s="61"/>
      <c r="D317" s="61"/>
      <c r="E317" s="61"/>
      <c r="F317" s="6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</row>
    <row r="318" spans="1:189" ht="12.75" customHeight="1" x14ac:dyDescent="0.2">
      <c r="A318" s="61"/>
      <c r="B318" s="61"/>
      <c r="C318" s="61"/>
      <c r="D318" s="61"/>
      <c r="E318" s="61"/>
      <c r="F318" s="6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</row>
    <row r="319" spans="1:189" ht="12.75" customHeight="1" x14ac:dyDescent="0.2">
      <c r="A319" s="61"/>
      <c r="B319" s="61"/>
      <c r="C319" s="61"/>
      <c r="D319" s="61"/>
      <c r="E319" s="61"/>
      <c r="F319" s="6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</row>
    <row r="320" spans="1:189" ht="12.75" customHeight="1" x14ac:dyDescent="0.2">
      <c r="A320" s="61"/>
      <c r="B320" s="61"/>
      <c r="C320" s="61"/>
      <c r="D320" s="61"/>
      <c r="E320" s="61"/>
      <c r="F320" s="6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</row>
    <row r="321" spans="1:189" ht="12.75" customHeight="1" x14ac:dyDescent="0.2">
      <c r="A321" s="61"/>
      <c r="B321" s="61"/>
      <c r="C321" s="61"/>
      <c r="D321" s="61"/>
      <c r="E321" s="61"/>
      <c r="F321" s="6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</row>
    <row r="322" spans="1:189" ht="12.75" customHeight="1" x14ac:dyDescent="0.2">
      <c r="A322" s="61"/>
      <c r="B322" s="61"/>
      <c r="C322" s="61"/>
      <c r="D322" s="61"/>
      <c r="E322" s="61"/>
      <c r="F322" s="6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</row>
    <row r="323" spans="1:189" ht="12.75" customHeight="1" x14ac:dyDescent="0.2">
      <c r="A323" s="61"/>
      <c r="B323" s="61"/>
      <c r="C323" s="61"/>
      <c r="D323" s="61"/>
      <c r="E323" s="61"/>
      <c r="F323" s="6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</row>
    <row r="324" spans="1:189" ht="12.75" customHeight="1" x14ac:dyDescent="0.2">
      <c r="A324" s="61"/>
      <c r="B324" s="61"/>
      <c r="C324" s="61"/>
      <c r="D324" s="61"/>
      <c r="E324" s="61"/>
      <c r="F324" s="6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</row>
    <row r="325" spans="1:189" ht="12.75" customHeight="1" x14ac:dyDescent="0.2">
      <c r="A325" s="61"/>
      <c r="B325" s="61"/>
      <c r="C325" s="61"/>
      <c r="D325" s="61"/>
      <c r="E325" s="61"/>
      <c r="F325" s="6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</row>
    <row r="326" spans="1:189" ht="12.75" customHeight="1" x14ac:dyDescent="0.2">
      <c r="A326" s="61"/>
      <c r="B326" s="61"/>
      <c r="C326" s="61"/>
      <c r="D326" s="61"/>
      <c r="E326" s="61"/>
      <c r="F326" s="6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</row>
    <row r="327" spans="1:189" ht="12.75" customHeight="1" x14ac:dyDescent="0.2">
      <c r="A327" s="61"/>
      <c r="B327" s="61"/>
      <c r="C327" s="61"/>
      <c r="D327" s="61"/>
      <c r="E327" s="61"/>
      <c r="F327" s="6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</row>
    <row r="328" spans="1:189" ht="12.75" customHeight="1" x14ac:dyDescent="0.2">
      <c r="A328" s="61"/>
      <c r="B328" s="61"/>
      <c r="C328" s="61"/>
      <c r="D328" s="61"/>
      <c r="E328" s="61"/>
      <c r="F328" s="6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</row>
    <row r="329" spans="1:189" ht="12.75" customHeight="1" x14ac:dyDescent="0.2">
      <c r="A329" s="61"/>
      <c r="B329" s="61"/>
      <c r="C329" s="61"/>
      <c r="D329" s="61"/>
      <c r="E329" s="61"/>
      <c r="F329" s="6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</row>
    <row r="330" spans="1:189" ht="12.75" customHeight="1" x14ac:dyDescent="0.2">
      <c r="A330" s="61"/>
      <c r="B330" s="61"/>
      <c r="C330" s="61"/>
      <c r="D330" s="61"/>
      <c r="E330" s="61"/>
      <c r="F330" s="6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</row>
    <row r="331" spans="1:189" ht="12.75" customHeight="1" x14ac:dyDescent="0.2">
      <c r="A331" s="61"/>
      <c r="B331" s="61"/>
      <c r="C331" s="61"/>
      <c r="D331" s="61"/>
      <c r="E331" s="61"/>
      <c r="F331" s="6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</row>
    <row r="332" spans="1:189" ht="12.75" customHeight="1" x14ac:dyDescent="0.2">
      <c r="A332" s="61"/>
      <c r="B332" s="61"/>
      <c r="C332" s="61"/>
      <c r="D332" s="61"/>
      <c r="E332" s="61"/>
      <c r="F332" s="6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</row>
    <row r="333" spans="1:189" ht="12.75" customHeight="1" x14ac:dyDescent="0.2">
      <c r="A333" s="61"/>
      <c r="B333" s="61"/>
      <c r="C333" s="61"/>
      <c r="D333" s="61"/>
      <c r="E333" s="61"/>
      <c r="F333" s="6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</row>
    <row r="334" spans="1:189" ht="12.75" customHeight="1" x14ac:dyDescent="0.2">
      <c r="A334" s="61"/>
      <c r="B334" s="61"/>
      <c r="C334" s="61"/>
      <c r="D334" s="61"/>
      <c r="E334" s="61"/>
      <c r="F334" s="6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</row>
    <row r="335" spans="1:189" ht="12.75" customHeight="1" x14ac:dyDescent="0.2">
      <c r="A335" s="61"/>
      <c r="B335" s="61"/>
      <c r="C335" s="61"/>
      <c r="D335" s="61"/>
      <c r="E335" s="61"/>
      <c r="F335" s="6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</row>
    <row r="336" spans="1:189" ht="12.75" customHeight="1" x14ac:dyDescent="0.2">
      <c r="A336" s="61"/>
      <c r="B336" s="61"/>
      <c r="C336" s="61"/>
      <c r="D336" s="61"/>
      <c r="E336" s="61"/>
      <c r="F336" s="6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</row>
    <row r="337" spans="1:189" ht="12.75" customHeight="1" x14ac:dyDescent="0.2">
      <c r="A337" s="61"/>
      <c r="B337" s="61"/>
      <c r="C337" s="61"/>
      <c r="D337" s="61"/>
      <c r="E337" s="61"/>
      <c r="F337" s="6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</row>
    <row r="338" spans="1:189" ht="12.75" customHeight="1" x14ac:dyDescent="0.2">
      <c r="A338" s="61"/>
      <c r="B338" s="61"/>
      <c r="C338" s="61"/>
      <c r="D338" s="61"/>
      <c r="E338" s="61"/>
      <c r="F338" s="6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</row>
    <row r="339" spans="1:189" ht="12.75" customHeight="1" x14ac:dyDescent="0.2">
      <c r="A339" s="61"/>
      <c r="B339" s="61"/>
      <c r="C339" s="61"/>
      <c r="D339" s="61"/>
      <c r="E339" s="61"/>
      <c r="F339" s="6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</row>
    <row r="340" spans="1:189" ht="12.75" customHeight="1" x14ac:dyDescent="0.2">
      <c r="A340" s="61"/>
      <c r="B340" s="61"/>
      <c r="C340" s="61"/>
      <c r="D340" s="61"/>
      <c r="E340" s="61"/>
      <c r="F340" s="6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</row>
    <row r="341" spans="1:189" ht="12.75" customHeight="1" x14ac:dyDescent="0.2">
      <c r="A341" s="61"/>
      <c r="B341" s="61"/>
      <c r="C341" s="61"/>
      <c r="D341" s="61"/>
      <c r="E341" s="61"/>
      <c r="F341" s="6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</row>
    <row r="342" spans="1:189" ht="12.75" customHeight="1" x14ac:dyDescent="0.2">
      <c r="A342" s="61"/>
      <c r="B342" s="61"/>
      <c r="C342" s="61"/>
      <c r="D342" s="61"/>
      <c r="E342" s="61"/>
      <c r="F342" s="6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</row>
    <row r="343" spans="1:189" ht="12.75" customHeight="1" x14ac:dyDescent="0.2">
      <c r="A343" s="61"/>
      <c r="B343" s="61"/>
      <c r="C343" s="61"/>
      <c r="D343" s="61"/>
      <c r="E343" s="61"/>
      <c r="F343" s="6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</row>
    <row r="344" spans="1:189" ht="12.75" customHeight="1" x14ac:dyDescent="0.2">
      <c r="A344" s="61"/>
      <c r="B344" s="61"/>
      <c r="C344" s="61"/>
      <c r="D344" s="61"/>
      <c r="E344" s="61"/>
      <c r="F344" s="6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</row>
    <row r="345" spans="1:189" ht="12.75" customHeight="1" x14ac:dyDescent="0.2">
      <c r="A345" s="61"/>
      <c r="B345" s="61"/>
      <c r="C345" s="61"/>
      <c r="D345" s="61"/>
      <c r="E345" s="61"/>
      <c r="F345" s="6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</row>
    <row r="346" spans="1:189" ht="12.75" customHeight="1" x14ac:dyDescent="0.2">
      <c r="A346" s="61"/>
      <c r="B346" s="61"/>
      <c r="C346" s="61"/>
      <c r="D346" s="61"/>
      <c r="E346" s="61"/>
      <c r="F346" s="6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</row>
    <row r="347" spans="1:189" ht="12.75" customHeight="1" x14ac:dyDescent="0.2">
      <c r="A347" s="61"/>
      <c r="B347" s="61"/>
      <c r="C347" s="61"/>
      <c r="D347" s="61"/>
      <c r="E347" s="61"/>
      <c r="F347" s="6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</row>
    <row r="348" spans="1:189" ht="12.75" customHeight="1" x14ac:dyDescent="0.2">
      <c r="A348" s="61"/>
      <c r="B348" s="61"/>
      <c r="C348" s="61"/>
      <c r="D348" s="61"/>
      <c r="E348" s="61"/>
      <c r="F348" s="6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</row>
    <row r="349" spans="1:189" ht="12.75" customHeight="1" x14ac:dyDescent="0.2">
      <c r="A349" s="61"/>
      <c r="B349" s="61"/>
      <c r="C349" s="61"/>
      <c r="D349" s="61"/>
      <c r="E349" s="61"/>
      <c r="F349" s="6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</row>
    <row r="350" spans="1:189" ht="12.75" customHeight="1" x14ac:dyDescent="0.2">
      <c r="A350" s="61"/>
      <c r="B350" s="61"/>
      <c r="C350" s="61"/>
      <c r="D350" s="61"/>
      <c r="E350" s="61"/>
      <c r="F350" s="6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</row>
    <row r="351" spans="1:189" ht="12.75" customHeight="1" x14ac:dyDescent="0.2">
      <c r="A351" s="61"/>
      <c r="B351" s="61"/>
      <c r="C351" s="61"/>
      <c r="D351" s="61"/>
      <c r="E351" s="61"/>
      <c r="F351" s="6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</row>
    <row r="352" spans="1:189" ht="12.75" customHeight="1" x14ac:dyDescent="0.2">
      <c r="A352" s="61"/>
      <c r="B352" s="61"/>
      <c r="C352" s="61"/>
      <c r="D352" s="61"/>
      <c r="E352" s="61"/>
      <c r="F352" s="6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</row>
    <row r="353" spans="1:189" ht="12.75" customHeight="1" x14ac:dyDescent="0.2">
      <c r="A353" s="61"/>
      <c r="B353" s="61"/>
      <c r="C353" s="61"/>
      <c r="D353" s="61"/>
      <c r="E353" s="61"/>
      <c r="F353" s="6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</row>
    <row r="354" spans="1:189" ht="12.75" customHeight="1" x14ac:dyDescent="0.2">
      <c r="A354" s="61"/>
      <c r="B354" s="61"/>
      <c r="C354" s="61"/>
      <c r="D354" s="61"/>
      <c r="E354" s="61"/>
      <c r="F354" s="6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</row>
    <row r="355" spans="1:189" ht="12.75" customHeight="1" x14ac:dyDescent="0.2">
      <c r="A355" s="61"/>
      <c r="B355" s="61"/>
      <c r="C355" s="61"/>
      <c r="D355" s="61"/>
      <c r="E355" s="61"/>
      <c r="F355" s="6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</row>
    <row r="356" spans="1:189" ht="12.75" customHeight="1" x14ac:dyDescent="0.2">
      <c r="A356" s="61"/>
      <c r="B356" s="61"/>
      <c r="C356" s="61"/>
      <c r="D356" s="61"/>
      <c r="E356" s="61"/>
      <c r="F356" s="6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</row>
    <row r="357" spans="1:189" ht="12.75" customHeight="1" x14ac:dyDescent="0.2">
      <c r="A357" s="61"/>
      <c r="B357" s="61"/>
      <c r="C357" s="61"/>
      <c r="D357" s="61"/>
      <c r="E357" s="61"/>
      <c r="F357" s="6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</row>
    <row r="358" spans="1:189" ht="12.75" customHeight="1" x14ac:dyDescent="0.2">
      <c r="A358" s="61"/>
      <c r="B358" s="61"/>
      <c r="C358" s="61"/>
      <c r="D358" s="61"/>
      <c r="E358" s="61"/>
      <c r="F358" s="6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</row>
    <row r="359" spans="1:189" ht="12.75" customHeight="1" x14ac:dyDescent="0.2">
      <c r="A359" s="61"/>
      <c r="B359" s="61"/>
      <c r="C359" s="61"/>
      <c r="D359" s="61"/>
      <c r="E359" s="61"/>
      <c r="F359" s="6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</row>
    <row r="360" spans="1:189" ht="12.75" customHeight="1" x14ac:dyDescent="0.2">
      <c r="A360" s="61"/>
      <c r="B360" s="61"/>
      <c r="C360" s="61"/>
      <c r="D360" s="61"/>
      <c r="E360" s="61"/>
      <c r="F360" s="6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</row>
    <row r="361" spans="1:189" ht="12.75" customHeight="1" x14ac:dyDescent="0.2">
      <c r="A361" s="61"/>
      <c r="B361" s="61"/>
      <c r="C361" s="61"/>
      <c r="D361" s="61"/>
      <c r="E361" s="61"/>
      <c r="F361" s="6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</row>
    <row r="362" spans="1:189" ht="12.75" customHeight="1" x14ac:dyDescent="0.2">
      <c r="A362" s="61"/>
      <c r="B362" s="61"/>
      <c r="C362" s="61"/>
      <c r="D362" s="61"/>
      <c r="E362" s="61"/>
      <c r="F362" s="6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</row>
    <row r="363" spans="1:189" ht="12.75" customHeight="1" x14ac:dyDescent="0.2">
      <c r="A363" s="61"/>
      <c r="B363" s="61"/>
      <c r="C363" s="61"/>
      <c r="D363" s="61"/>
      <c r="E363" s="61"/>
      <c r="F363" s="6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</row>
    <row r="364" spans="1:189" ht="12.75" customHeight="1" x14ac:dyDescent="0.2">
      <c r="A364" s="61"/>
      <c r="B364" s="61"/>
      <c r="C364" s="61"/>
      <c r="D364" s="61"/>
      <c r="E364" s="61"/>
      <c r="F364" s="6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</row>
    <row r="365" spans="1:189" ht="12.75" customHeight="1" x14ac:dyDescent="0.2">
      <c r="A365" s="61"/>
      <c r="B365" s="61"/>
      <c r="C365" s="61"/>
      <c r="D365" s="61"/>
      <c r="E365" s="61"/>
      <c r="F365" s="6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</row>
    <row r="366" spans="1:189" ht="12.75" customHeight="1" x14ac:dyDescent="0.2">
      <c r="A366" s="61"/>
      <c r="B366" s="61"/>
      <c r="C366" s="61"/>
      <c r="D366" s="61"/>
      <c r="E366" s="61"/>
      <c r="F366" s="6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</row>
    <row r="367" spans="1:189" ht="12.75" customHeight="1" x14ac:dyDescent="0.2">
      <c r="A367" s="61"/>
      <c r="B367" s="61"/>
      <c r="C367" s="61"/>
      <c r="D367" s="61"/>
      <c r="E367" s="61"/>
      <c r="F367" s="6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</row>
    <row r="368" spans="1:189" ht="12.75" customHeight="1" x14ac:dyDescent="0.2">
      <c r="A368" s="61"/>
      <c r="B368" s="61"/>
      <c r="C368" s="61"/>
      <c r="D368" s="61"/>
      <c r="E368" s="61"/>
      <c r="F368" s="6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</row>
    <row r="369" spans="1:189" ht="12.75" customHeight="1" x14ac:dyDescent="0.2">
      <c r="A369" s="61"/>
      <c r="B369" s="61"/>
      <c r="C369" s="61"/>
      <c r="D369" s="61"/>
      <c r="E369" s="61"/>
      <c r="F369" s="6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</row>
    <row r="370" spans="1:189" ht="12.75" customHeight="1" x14ac:dyDescent="0.2">
      <c r="A370" s="61"/>
      <c r="B370" s="61"/>
      <c r="C370" s="61"/>
      <c r="D370" s="61"/>
      <c r="E370" s="61"/>
      <c r="F370" s="6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</row>
    <row r="371" spans="1:189" ht="12.75" customHeight="1" x14ac:dyDescent="0.2">
      <c r="A371" s="61"/>
      <c r="B371" s="61"/>
      <c r="C371" s="61"/>
      <c r="D371" s="61"/>
      <c r="E371" s="61"/>
      <c r="F371" s="6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</row>
    <row r="372" spans="1:189" ht="12.75" customHeight="1" x14ac:dyDescent="0.2">
      <c r="A372" s="61"/>
      <c r="B372" s="61"/>
      <c r="C372" s="61"/>
      <c r="D372" s="61"/>
      <c r="E372" s="61"/>
      <c r="F372" s="6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</row>
    <row r="373" spans="1:189" ht="12.75" customHeight="1" x14ac:dyDescent="0.2">
      <c r="A373" s="61"/>
      <c r="B373" s="61"/>
      <c r="C373" s="61"/>
      <c r="D373" s="61"/>
      <c r="E373" s="61"/>
      <c r="F373" s="6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</row>
    <row r="374" spans="1:189" ht="12.75" customHeight="1" x14ac:dyDescent="0.2">
      <c r="A374" s="61"/>
      <c r="B374" s="61"/>
      <c r="C374" s="61"/>
      <c r="D374" s="61"/>
      <c r="E374" s="61"/>
      <c r="F374" s="6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</row>
    <row r="375" spans="1:189" ht="12.75" customHeight="1" x14ac:dyDescent="0.2">
      <c r="A375" s="61"/>
      <c r="B375" s="61"/>
      <c r="C375" s="61"/>
      <c r="D375" s="61"/>
      <c r="E375" s="61"/>
      <c r="F375" s="6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</row>
    <row r="376" spans="1:189" ht="12.75" customHeight="1" x14ac:dyDescent="0.2">
      <c r="A376" s="61"/>
      <c r="B376" s="61"/>
      <c r="C376" s="61"/>
      <c r="D376" s="61"/>
      <c r="E376" s="61"/>
      <c r="F376" s="6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</row>
    <row r="377" spans="1:189" ht="12.75" customHeight="1" x14ac:dyDescent="0.2">
      <c r="A377" s="61"/>
      <c r="B377" s="61"/>
      <c r="C377" s="61"/>
      <c r="D377" s="61"/>
      <c r="E377" s="61"/>
      <c r="F377" s="6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</row>
    <row r="378" spans="1:189" ht="12.75" customHeight="1" x14ac:dyDescent="0.2">
      <c r="A378" s="61"/>
      <c r="B378" s="61"/>
      <c r="C378" s="61"/>
      <c r="D378" s="61"/>
      <c r="E378" s="61"/>
      <c r="F378" s="6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</row>
    <row r="379" spans="1:189" ht="12.75" customHeight="1" x14ac:dyDescent="0.2">
      <c r="A379" s="61"/>
      <c r="B379" s="61"/>
      <c r="C379" s="61"/>
      <c r="D379" s="61"/>
      <c r="E379" s="61"/>
      <c r="F379" s="6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</row>
    <row r="380" spans="1:189" ht="12.75" customHeight="1" x14ac:dyDescent="0.2">
      <c r="A380" s="61"/>
      <c r="B380" s="61"/>
      <c r="C380" s="61"/>
      <c r="D380" s="61"/>
      <c r="E380" s="61"/>
      <c r="F380" s="6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</row>
    <row r="381" spans="1:189" ht="12.75" customHeight="1" x14ac:dyDescent="0.2">
      <c r="A381" s="61"/>
      <c r="B381" s="61"/>
      <c r="C381" s="61"/>
      <c r="D381" s="61"/>
      <c r="E381" s="61"/>
      <c r="F381" s="6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</row>
    <row r="382" spans="1:189" ht="12.75" customHeight="1" x14ac:dyDescent="0.2">
      <c r="A382" s="61"/>
      <c r="B382" s="61"/>
      <c r="C382" s="61"/>
      <c r="D382" s="61"/>
      <c r="E382" s="61"/>
      <c r="F382" s="6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</row>
    <row r="383" spans="1:189" ht="12.75" customHeight="1" x14ac:dyDescent="0.2">
      <c r="A383" s="61"/>
      <c r="B383" s="61"/>
      <c r="C383" s="61"/>
      <c r="D383" s="61"/>
      <c r="E383" s="61"/>
      <c r="F383" s="6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</row>
    <row r="384" spans="1:189" ht="12.75" customHeight="1" x14ac:dyDescent="0.2">
      <c r="A384" s="61"/>
      <c r="B384" s="61"/>
      <c r="C384" s="61"/>
      <c r="D384" s="61"/>
      <c r="E384" s="61"/>
      <c r="F384" s="6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</row>
    <row r="385" spans="1:189" ht="12.75" customHeight="1" x14ac:dyDescent="0.2">
      <c r="A385" s="61"/>
      <c r="B385" s="61"/>
      <c r="C385" s="61"/>
      <c r="D385" s="61"/>
      <c r="E385" s="61"/>
      <c r="F385" s="6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</row>
    <row r="386" spans="1:189" ht="12.75" customHeight="1" x14ac:dyDescent="0.2">
      <c r="A386" s="61"/>
      <c r="B386" s="61"/>
      <c r="C386" s="61"/>
      <c r="D386" s="61"/>
      <c r="E386" s="61"/>
      <c r="F386" s="6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</row>
    <row r="387" spans="1:189" ht="12.75" customHeight="1" x14ac:dyDescent="0.2">
      <c r="A387" s="61"/>
      <c r="B387" s="61"/>
      <c r="C387" s="61"/>
      <c r="D387" s="61"/>
      <c r="E387" s="61"/>
      <c r="F387" s="6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</row>
    <row r="388" spans="1:189" ht="12.75" customHeight="1" x14ac:dyDescent="0.2">
      <c r="A388" s="61"/>
      <c r="B388" s="61"/>
      <c r="C388" s="61"/>
      <c r="D388" s="61"/>
      <c r="E388" s="61"/>
      <c r="F388" s="6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</row>
    <row r="389" spans="1:189" ht="12.75" customHeight="1" x14ac:dyDescent="0.2">
      <c r="A389" s="61"/>
      <c r="B389" s="61"/>
      <c r="C389" s="61"/>
      <c r="D389" s="61"/>
      <c r="E389" s="61"/>
      <c r="F389" s="6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</row>
    <row r="390" spans="1:189" ht="12.75" customHeight="1" x14ac:dyDescent="0.2">
      <c r="A390" s="61"/>
      <c r="B390" s="61"/>
      <c r="C390" s="61"/>
      <c r="D390" s="61"/>
      <c r="E390" s="61"/>
      <c r="F390" s="6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</row>
    <row r="391" spans="1:189" ht="12.75" customHeight="1" x14ac:dyDescent="0.2">
      <c r="A391" s="61"/>
      <c r="B391" s="61"/>
      <c r="C391" s="61"/>
      <c r="D391" s="61"/>
      <c r="E391" s="61"/>
      <c r="F391" s="6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</row>
    <row r="392" spans="1:189" ht="12.75" customHeight="1" x14ac:dyDescent="0.2">
      <c r="A392" s="61"/>
      <c r="B392" s="61"/>
      <c r="C392" s="61"/>
      <c r="D392" s="61"/>
      <c r="E392" s="61"/>
      <c r="F392" s="6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</row>
    <row r="393" spans="1:189" ht="12.75" customHeight="1" x14ac:dyDescent="0.2">
      <c r="A393" s="61"/>
      <c r="B393" s="61"/>
      <c r="C393" s="61"/>
      <c r="D393" s="61"/>
      <c r="E393" s="61"/>
      <c r="F393" s="6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</row>
    <row r="394" spans="1:189" ht="12.75" customHeight="1" x14ac:dyDescent="0.2">
      <c r="A394" s="61"/>
      <c r="B394" s="61"/>
      <c r="C394" s="61"/>
      <c r="D394" s="61"/>
      <c r="E394" s="61"/>
      <c r="F394" s="6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</row>
    <row r="395" spans="1:189" ht="12.75" customHeight="1" x14ac:dyDescent="0.2">
      <c r="A395" s="61"/>
      <c r="B395" s="61"/>
      <c r="C395" s="61"/>
      <c r="D395" s="61"/>
      <c r="E395" s="61"/>
      <c r="F395" s="6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</row>
    <row r="396" spans="1:189" ht="12.75" customHeight="1" x14ac:dyDescent="0.2">
      <c r="A396" s="61"/>
      <c r="B396" s="61"/>
      <c r="C396" s="61"/>
      <c r="D396" s="61"/>
      <c r="E396" s="61"/>
      <c r="F396" s="6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</row>
    <row r="397" spans="1:189" ht="12.75" customHeight="1" x14ac:dyDescent="0.2">
      <c r="A397" s="61"/>
      <c r="B397" s="61"/>
      <c r="C397" s="61"/>
      <c r="D397" s="61"/>
      <c r="E397" s="61"/>
      <c r="F397" s="6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</row>
    <row r="398" spans="1:189" ht="12.75" customHeight="1" x14ac:dyDescent="0.2">
      <c r="A398" s="61"/>
      <c r="B398" s="61"/>
      <c r="C398" s="61"/>
      <c r="D398" s="61"/>
      <c r="E398" s="61"/>
      <c r="F398" s="6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</row>
    <row r="399" spans="1:189" ht="12.75" customHeight="1" x14ac:dyDescent="0.2">
      <c r="A399" s="61"/>
      <c r="B399" s="61"/>
      <c r="C399" s="61"/>
      <c r="D399" s="61"/>
      <c r="E399" s="61"/>
      <c r="F399" s="6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</row>
    <row r="400" spans="1:189" ht="12.75" customHeight="1" x14ac:dyDescent="0.2">
      <c r="A400" s="61"/>
      <c r="B400" s="61"/>
      <c r="C400" s="61"/>
      <c r="D400" s="61"/>
      <c r="E400" s="61"/>
      <c r="F400" s="6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</row>
    <row r="401" spans="1:189" ht="12.75" customHeight="1" x14ac:dyDescent="0.2">
      <c r="A401" s="61"/>
      <c r="B401" s="61"/>
      <c r="C401" s="61"/>
      <c r="D401" s="61"/>
      <c r="E401" s="61"/>
      <c r="F401" s="6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</row>
    <row r="402" spans="1:189" ht="12.75" customHeight="1" x14ac:dyDescent="0.2">
      <c r="A402" s="61"/>
      <c r="B402" s="61"/>
      <c r="C402" s="61"/>
      <c r="D402" s="61"/>
      <c r="E402" s="61"/>
      <c r="F402" s="6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</row>
    <row r="403" spans="1:189" ht="12.75" customHeight="1" x14ac:dyDescent="0.2">
      <c r="A403" s="61"/>
      <c r="B403" s="61"/>
      <c r="C403" s="61"/>
      <c r="D403" s="61"/>
      <c r="E403" s="61"/>
      <c r="F403" s="6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</row>
    <row r="404" spans="1:189" ht="12.75" customHeight="1" x14ac:dyDescent="0.2">
      <c r="A404" s="61"/>
      <c r="B404" s="61"/>
      <c r="C404" s="61"/>
      <c r="D404" s="61"/>
      <c r="E404" s="61"/>
      <c r="F404" s="6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</row>
    <row r="405" spans="1:189" ht="12.75" customHeight="1" x14ac:dyDescent="0.2">
      <c r="A405" s="61"/>
      <c r="B405" s="61"/>
      <c r="C405" s="61"/>
      <c r="D405" s="61"/>
      <c r="E405" s="61"/>
      <c r="F405" s="6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</row>
    <row r="406" spans="1:189" ht="12.75" customHeight="1" x14ac:dyDescent="0.2">
      <c r="A406" s="61"/>
      <c r="B406" s="61"/>
      <c r="C406" s="61"/>
      <c r="D406" s="61"/>
      <c r="E406" s="61"/>
      <c r="F406" s="6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</row>
    <row r="407" spans="1:189" ht="12.75" customHeight="1" x14ac:dyDescent="0.2">
      <c r="A407" s="61"/>
      <c r="B407" s="61"/>
      <c r="C407" s="61"/>
      <c r="D407" s="61"/>
      <c r="E407" s="61"/>
      <c r="F407" s="6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</row>
    <row r="408" spans="1:189" ht="12.75" customHeight="1" x14ac:dyDescent="0.2">
      <c r="A408" s="61"/>
      <c r="B408" s="61"/>
      <c r="C408" s="61"/>
      <c r="D408" s="61"/>
      <c r="E408" s="61"/>
      <c r="F408" s="6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</row>
    <row r="409" spans="1:189" ht="12.75" customHeight="1" x14ac:dyDescent="0.2">
      <c r="A409" s="61"/>
      <c r="B409" s="61"/>
      <c r="C409" s="61"/>
      <c r="D409" s="61"/>
      <c r="E409" s="61"/>
      <c r="F409" s="6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</row>
    <row r="410" spans="1:189" ht="12.75" customHeight="1" x14ac:dyDescent="0.2">
      <c r="A410" s="61"/>
      <c r="B410" s="61"/>
      <c r="C410" s="61"/>
      <c r="D410" s="61"/>
      <c r="E410" s="61"/>
      <c r="F410" s="6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</row>
    <row r="411" spans="1:189" ht="12.75" customHeight="1" x14ac:dyDescent="0.2">
      <c r="A411" s="61"/>
      <c r="B411" s="61"/>
      <c r="C411" s="61"/>
      <c r="D411" s="61"/>
      <c r="E411" s="61"/>
      <c r="F411" s="6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</row>
    <row r="412" spans="1:189" ht="12.75" customHeight="1" x14ac:dyDescent="0.2">
      <c r="A412" s="61"/>
      <c r="B412" s="61"/>
      <c r="C412" s="61"/>
      <c r="D412" s="61"/>
      <c r="E412" s="61"/>
      <c r="F412" s="6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</row>
    <row r="413" spans="1:189" ht="12.75" customHeight="1" x14ac:dyDescent="0.2">
      <c r="A413" s="61"/>
      <c r="B413" s="61"/>
      <c r="C413" s="61"/>
      <c r="D413" s="61"/>
      <c r="E413" s="61"/>
      <c r="F413" s="6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</row>
    <row r="414" spans="1:189" ht="12.75" customHeight="1" x14ac:dyDescent="0.2">
      <c r="A414" s="61"/>
      <c r="B414" s="61"/>
      <c r="C414" s="61"/>
      <c r="D414" s="61"/>
      <c r="E414" s="61"/>
      <c r="F414" s="6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</row>
    <row r="415" spans="1:189" ht="12.75" customHeight="1" x14ac:dyDescent="0.2">
      <c r="A415" s="61"/>
      <c r="B415" s="61"/>
      <c r="C415" s="61"/>
      <c r="D415" s="61"/>
      <c r="E415" s="61"/>
      <c r="F415" s="6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</row>
    <row r="416" spans="1:189" ht="12.75" customHeight="1" x14ac:dyDescent="0.2">
      <c r="A416" s="61"/>
      <c r="B416" s="61"/>
      <c r="C416" s="61"/>
      <c r="D416" s="61"/>
      <c r="E416" s="61"/>
      <c r="F416" s="6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</row>
    <row r="417" spans="1:189" ht="12.75" customHeight="1" x14ac:dyDescent="0.2">
      <c r="A417" s="61"/>
      <c r="B417" s="61"/>
      <c r="C417" s="61"/>
      <c r="D417" s="61"/>
      <c r="E417" s="61"/>
      <c r="F417" s="6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</row>
    <row r="418" spans="1:189" ht="12.75" customHeight="1" x14ac:dyDescent="0.2">
      <c r="A418" s="61"/>
      <c r="B418" s="61"/>
      <c r="C418" s="61"/>
      <c r="D418" s="61"/>
      <c r="E418" s="61"/>
      <c r="F418" s="6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</row>
    <row r="419" spans="1:189" ht="12.75" customHeight="1" x14ac:dyDescent="0.2">
      <c r="A419" s="61"/>
      <c r="B419" s="61"/>
      <c r="C419" s="61"/>
      <c r="D419" s="61"/>
      <c r="E419" s="61"/>
      <c r="F419" s="6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</row>
    <row r="420" spans="1:189" ht="12.75" customHeight="1" x14ac:dyDescent="0.2">
      <c r="A420" s="61"/>
      <c r="B420" s="61"/>
      <c r="C420" s="61"/>
      <c r="D420" s="61"/>
      <c r="E420" s="61"/>
      <c r="F420" s="6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</row>
    <row r="421" spans="1:189" ht="12.75" customHeight="1" x14ac:dyDescent="0.2">
      <c r="A421" s="61"/>
      <c r="B421" s="61"/>
      <c r="C421" s="61"/>
      <c r="D421" s="61"/>
      <c r="E421" s="61"/>
      <c r="F421" s="6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</row>
    <row r="422" spans="1:189" ht="12.75" customHeight="1" x14ac:dyDescent="0.2">
      <c r="A422" s="61"/>
      <c r="B422" s="61"/>
      <c r="C422" s="61"/>
      <c r="D422" s="61"/>
      <c r="E422" s="61"/>
      <c r="F422" s="6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</row>
    <row r="423" spans="1:189" ht="12.75" customHeight="1" x14ac:dyDescent="0.2">
      <c r="A423" s="61"/>
      <c r="B423" s="61"/>
      <c r="C423" s="61"/>
      <c r="D423" s="61"/>
      <c r="E423" s="61"/>
      <c r="F423" s="6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</row>
    <row r="424" spans="1:189" ht="12.75" customHeight="1" x14ac:dyDescent="0.2">
      <c r="A424" s="61"/>
      <c r="B424" s="61"/>
      <c r="C424" s="61"/>
      <c r="D424" s="61"/>
      <c r="E424" s="61"/>
      <c r="F424" s="6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</row>
    <row r="425" spans="1:189" ht="12.75" customHeight="1" x14ac:dyDescent="0.2">
      <c r="A425" s="61"/>
      <c r="B425" s="61"/>
      <c r="C425" s="61"/>
      <c r="D425" s="61"/>
      <c r="E425" s="61"/>
      <c r="F425" s="6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</row>
    <row r="426" spans="1:189" ht="12.75" customHeight="1" x14ac:dyDescent="0.2">
      <c r="A426" s="61"/>
      <c r="B426" s="61"/>
      <c r="C426" s="61"/>
      <c r="D426" s="61"/>
      <c r="E426" s="61"/>
      <c r="F426" s="6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</row>
    <row r="427" spans="1:189" ht="12.75" customHeight="1" x14ac:dyDescent="0.2">
      <c r="A427" s="61"/>
      <c r="B427" s="61"/>
      <c r="C427" s="61"/>
      <c r="D427" s="61"/>
      <c r="E427" s="61"/>
      <c r="F427" s="6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</row>
    <row r="428" spans="1:189" ht="12.75" customHeight="1" x14ac:dyDescent="0.2">
      <c r="A428" s="61"/>
      <c r="B428" s="61"/>
      <c r="C428" s="61"/>
      <c r="D428" s="61"/>
      <c r="E428" s="61"/>
      <c r="F428" s="6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</row>
    <row r="429" spans="1:189" ht="12.75" customHeight="1" x14ac:dyDescent="0.2">
      <c r="A429" s="61"/>
      <c r="B429" s="61"/>
      <c r="C429" s="61"/>
      <c r="D429" s="61"/>
      <c r="E429" s="61"/>
      <c r="F429" s="6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</row>
    <row r="430" spans="1:189" ht="12.75" customHeight="1" x14ac:dyDescent="0.2">
      <c r="A430" s="61"/>
      <c r="B430" s="61"/>
      <c r="C430" s="61"/>
      <c r="D430" s="61"/>
      <c r="E430" s="61"/>
      <c r="F430" s="6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</row>
    <row r="431" spans="1:189" ht="12.75" customHeight="1" x14ac:dyDescent="0.2">
      <c r="A431" s="61"/>
      <c r="B431" s="61"/>
      <c r="C431" s="61"/>
      <c r="D431" s="61"/>
      <c r="E431" s="61"/>
      <c r="F431" s="6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</row>
    <row r="432" spans="1:189" ht="12.75" customHeight="1" x14ac:dyDescent="0.2">
      <c r="A432" s="61"/>
      <c r="B432" s="61"/>
      <c r="C432" s="61"/>
      <c r="D432" s="61"/>
      <c r="E432" s="61"/>
      <c r="F432" s="6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</row>
    <row r="433" spans="1:189" ht="12.75" customHeight="1" x14ac:dyDescent="0.2">
      <c r="A433" s="61"/>
      <c r="B433" s="61"/>
      <c r="C433" s="61"/>
      <c r="D433" s="61"/>
      <c r="E433" s="61"/>
      <c r="F433" s="6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</row>
    <row r="434" spans="1:189" ht="12.75" customHeight="1" x14ac:dyDescent="0.2">
      <c r="A434" s="61"/>
      <c r="B434" s="61"/>
      <c r="C434" s="61"/>
      <c r="D434" s="61"/>
      <c r="E434" s="61"/>
      <c r="F434" s="6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</row>
    <row r="435" spans="1:189" ht="12.75" customHeight="1" x14ac:dyDescent="0.2">
      <c r="A435" s="61"/>
      <c r="B435" s="61"/>
      <c r="C435" s="61"/>
      <c r="D435" s="61"/>
      <c r="E435" s="61"/>
      <c r="F435" s="6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</row>
    <row r="436" spans="1:189" ht="12.75" customHeight="1" x14ac:dyDescent="0.2">
      <c r="A436" s="61"/>
      <c r="B436" s="61"/>
      <c r="C436" s="61"/>
      <c r="D436" s="61"/>
      <c r="E436" s="61"/>
      <c r="F436" s="6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</row>
    <row r="437" spans="1:189" ht="12.75" customHeight="1" x14ac:dyDescent="0.2">
      <c r="A437" s="61"/>
      <c r="B437" s="61"/>
      <c r="C437" s="61"/>
      <c r="D437" s="61"/>
      <c r="E437" s="61"/>
      <c r="F437" s="6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</row>
    <row r="438" spans="1:189" ht="12.75" customHeight="1" x14ac:dyDescent="0.2">
      <c r="A438" s="61"/>
      <c r="B438" s="61"/>
      <c r="C438" s="61"/>
      <c r="D438" s="61"/>
      <c r="E438" s="61"/>
      <c r="F438" s="6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</row>
    <row r="439" spans="1:189" ht="12.75" customHeight="1" x14ac:dyDescent="0.2">
      <c r="A439" s="61"/>
      <c r="B439" s="61"/>
      <c r="C439" s="61"/>
      <c r="D439" s="61"/>
      <c r="E439" s="61"/>
      <c r="F439" s="6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</row>
    <row r="440" spans="1:189" ht="12.75" customHeight="1" x14ac:dyDescent="0.2">
      <c r="A440" s="61"/>
      <c r="B440" s="61"/>
      <c r="C440" s="61"/>
      <c r="D440" s="61"/>
      <c r="E440" s="61"/>
      <c r="F440" s="6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</row>
    <row r="441" spans="1:189" ht="12.75" customHeight="1" x14ac:dyDescent="0.2">
      <c r="A441" s="61"/>
      <c r="B441" s="61"/>
      <c r="C441" s="61"/>
      <c r="D441" s="61"/>
      <c r="E441" s="61"/>
      <c r="F441" s="6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</row>
    <row r="442" spans="1:189" ht="12.75" customHeight="1" x14ac:dyDescent="0.2">
      <c r="A442" s="61"/>
      <c r="B442" s="61"/>
      <c r="C442" s="61"/>
      <c r="D442" s="61"/>
      <c r="E442" s="61"/>
      <c r="F442" s="6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</row>
    <row r="443" spans="1:189" ht="12.75" customHeight="1" x14ac:dyDescent="0.2">
      <c r="A443" s="61"/>
      <c r="B443" s="61"/>
      <c r="C443" s="61"/>
      <c r="D443" s="61"/>
      <c r="E443" s="61"/>
      <c r="F443" s="6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</row>
    <row r="444" spans="1:189" ht="12.75" customHeight="1" x14ac:dyDescent="0.2">
      <c r="A444" s="61"/>
      <c r="B444" s="61"/>
      <c r="C444" s="61"/>
      <c r="D444" s="61"/>
      <c r="E444" s="61"/>
      <c r="F444" s="6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</row>
    <row r="445" spans="1:189" ht="12.75" customHeight="1" x14ac:dyDescent="0.2">
      <c r="A445" s="61"/>
      <c r="B445" s="61"/>
      <c r="C445" s="61"/>
      <c r="D445" s="61"/>
      <c r="E445" s="61"/>
      <c r="F445" s="6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</row>
    <row r="446" spans="1:189" ht="12.75" customHeight="1" x14ac:dyDescent="0.2">
      <c r="A446" s="61"/>
      <c r="B446" s="61"/>
      <c r="C446" s="61"/>
      <c r="D446" s="61"/>
      <c r="E446" s="61"/>
      <c r="F446" s="6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</row>
    <row r="447" spans="1:189" ht="12.75" customHeight="1" x14ac:dyDescent="0.2">
      <c r="A447" s="61"/>
      <c r="B447" s="61"/>
      <c r="C447" s="61"/>
      <c r="D447" s="61"/>
      <c r="E447" s="61"/>
      <c r="F447" s="6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</row>
    <row r="448" spans="1:189" ht="12.75" customHeight="1" x14ac:dyDescent="0.2">
      <c r="A448" s="61"/>
      <c r="B448" s="61"/>
      <c r="C448" s="61"/>
      <c r="D448" s="61"/>
      <c r="E448" s="61"/>
      <c r="F448" s="6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</row>
    <row r="449" spans="1:189" ht="12.75" customHeight="1" x14ac:dyDescent="0.2">
      <c r="A449" s="61"/>
      <c r="B449" s="61"/>
      <c r="C449" s="61"/>
      <c r="D449" s="61"/>
      <c r="E449" s="61"/>
      <c r="F449" s="6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</row>
    <row r="450" spans="1:189" ht="12.75" customHeight="1" x14ac:dyDescent="0.2">
      <c r="A450" s="61"/>
      <c r="B450" s="61"/>
      <c r="C450" s="61"/>
      <c r="D450" s="61"/>
      <c r="E450" s="61"/>
      <c r="F450" s="6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</row>
    <row r="451" spans="1:189" ht="12.75" customHeight="1" x14ac:dyDescent="0.2">
      <c r="A451" s="61"/>
      <c r="B451" s="61"/>
      <c r="C451" s="61"/>
      <c r="D451" s="61"/>
      <c r="E451" s="61"/>
      <c r="F451" s="6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</row>
    <row r="452" spans="1:189" ht="12.75" customHeight="1" x14ac:dyDescent="0.2">
      <c r="A452" s="61"/>
      <c r="B452" s="61"/>
      <c r="C452" s="61"/>
      <c r="D452" s="61"/>
      <c r="E452" s="61"/>
      <c r="F452" s="6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</row>
    <row r="453" spans="1:189" ht="12.75" customHeight="1" x14ac:dyDescent="0.2">
      <c r="A453" s="61"/>
      <c r="B453" s="61"/>
      <c r="C453" s="61"/>
      <c r="D453" s="61"/>
      <c r="E453" s="61"/>
      <c r="F453" s="6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</row>
    <row r="454" spans="1:189" ht="12.75" customHeight="1" x14ac:dyDescent="0.2">
      <c r="A454" s="61"/>
      <c r="B454" s="61"/>
      <c r="C454" s="61"/>
      <c r="D454" s="61"/>
      <c r="E454" s="61"/>
      <c r="F454" s="6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</row>
    <row r="455" spans="1:189" ht="12.75" customHeight="1" x14ac:dyDescent="0.2">
      <c r="A455" s="61"/>
      <c r="B455" s="61"/>
      <c r="C455" s="61"/>
      <c r="D455" s="61"/>
      <c r="E455" s="61"/>
      <c r="F455" s="6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</row>
    <row r="456" spans="1:189" ht="12.75" customHeight="1" x14ac:dyDescent="0.2">
      <c r="A456" s="61"/>
      <c r="B456" s="61"/>
      <c r="C456" s="61"/>
      <c r="D456" s="61"/>
      <c r="E456" s="61"/>
      <c r="F456" s="6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</row>
    <row r="457" spans="1:189" ht="12.75" customHeight="1" x14ac:dyDescent="0.2">
      <c r="A457" s="61"/>
      <c r="B457" s="61"/>
      <c r="C457" s="61"/>
      <c r="D457" s="61"/>
      <c r="E457" s="61"/>
      <c r="F457" s="6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</row>
    <row r="458" spans="1:189" ht="12.75" customHeight="1" x14ac:dyDescent="0.2">
      <c r="A458" s="61"/>
      <c r="B458" s="61"/>
      <c r="C458" s="61"/>
      <c r="D458" s="61"/>
      <c r="E458" s="61"/>
      <c r="F458" s="6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</row>
    <row r="459" spans="1:189" ht="12.75" customHeight="1" x14ac:dyDescent="0.2">
      <c r="A459" s="61"/>
      <c r="B459" s="61"/>
      <c r="C459" s="61"/>
      <c r="D459" s="61"/>
      <c r="E459" s="61"/>
      <c r="F459" s="6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</row>
    <row r="460" spans="1:189" ht="12.75" customHeight="1" x14ac:dyDescent="0.2">
      <c r="A460" s="61"/>
      <c r="B460" s="61"/>
      <c r="C460" s="61"/>
      <c r="D460" s="61"/>
      <c r="E460" s="61"/>
      <c r="F460" s="6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</row>
    <row r="461" spans="1:189" ht="12.75" customHeight="1" x14ac:dyDescent="0.2">
      <c r="A461" s="61"/>
      <c r="B461" s="61"/>
      <c r="C461" s="61"/>
      <c r="D461" s="61"/>
      <c r="E461" s="61"/>
      <c r="F461" s="6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</row>
    <row r="462" spans="1:189" ht="12.75" customHeight="1" x14ac:dyDescent="0.2">
      <c r="A462" s="61"/>
      <c r="B462" s="61"/>
      <c r="C462" s="61"/>
      <c r="D462" s="61"/>
      <c r="E462" s="61"/>
      <c r="F462" s="6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</row>
    <row r="463" spans="1:189" ht="12.75" customHeight="1" x14ac:dyDescent="0.2">
      <c r="A463" s="61"/>
      <c r="B463" s="61"/>
      <c r="C463" s="61"/>
      <c r="D463" s="61"/>
      <c r="E463" s="61"/>
      <c r="F463" s="6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</row>
    <row r="464" spans="1:189" ht="12.75" customHeight="1" x14ac:dyDescent="0.2">
      <c r="A464" s="61"/>
      <c r="B464" s="61"/>
      <c r="C464" s="61"/>
      <c r="D464" s="61"/>
      <c r="E464" s="61"/>
      <c r="F464" s="6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</row>
    <row r="465" spans="1:189" ht="12.75" customHeight="1" x14ac:dyDescent="0.2">
      <c r="A465" s="61"/>
      <c r="B465" s="61"/>
      <c r="C465" s="61"/>
      <c r="D465" s="61"/>
      <c r="E465" s="61"/>
      <c r="F465" s="6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</row>
    <row r="466" spans="1:189" ht="12.75" customHeight="1" x14ac:dyDescent="0.2">
      <c r="A466" s="61"/>
      <c r="B466" s="61"/>
      <c r="C466" s="61"/>
      <c r="D466" s="61"/>
      <c r="E466" s="61"/>
      <c r="F466" s="6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</row>
    <row r="467" spans="1:189" ht="12.75" customHeight="1" x14ac:dyDescent="0.2">
      <c r="A467" s="61"/>
      <c r="B467" s="61"/>
      <c r="C467" s="61"/>
      <c r="D467" s="61"/>
      <c r="E467" s="61"/>
      <c r="F467" s="6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</row>
    <row r="468" spans="1:189" ht="12.75" customHeight="1" x14ac:dyDescent="0.2">
      <c r="A468" s="61"/>
      <c r="B468" s="61"/>
      <c r="C468" s="61"/>
      <c r="D468" s="61"/>
      <c r="E468" s="61"/>
      <c r="F468" s="6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</row>
    <row r="469" spans="1:189" ht="12.75" customHeight="1" x14ac:dyDescent="0.2">
      <c r="A469" s="61"/>
      <c r="B469" s="61"/>
      <c r="C469" s="61"/>
      <c r="D469" s="61"/>
      <c r="E469" s="61"/>
      <c r="F469" s="6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</row>
    <row r="470" spans="1:189" ht="12.75" customHeight="1" x14ac:dyDescent="0.2">
      <c r="A470" s="61"/>
      <c r="B470" s="61"/>
      <c r="C470" s="61"/>
      <c r="D470" s="61"/>
      <c r="E470" s="61"/>
      <c r="F470" s="6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</row>
    <row r="471" spans="1:189" ht="12.75" customHeight="1" x14ac:dyDescent="0.2">
      <c r="A471" s="61"/>
      <c r="B471" s="61"/>
      <c r="C471" s="61"/>
      <c r="D471" s="61"/>
      <c r="E471" s="61"/>
      <c r="F471" s="6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</row>
    <row r="472" spans="1:189" ht="12.75" customHeight="1" x14ac:dyDescent="0.2">
      <c r="A472" s="61"/>
      <c r="B472" s="61"/>
      <c r="C472" s="61"/>
      <c r="D472" s="61"/>
      <c r="E472" s="61"/>
      <c r="F472" s="6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</row>
    <row r="473" spans="1:189" ht="12.75" customHeight="1" x14ac:dyDescent="0.2">
      <c r="A473" s="61"/>
      <c r="B473" s="61"/>
      <c r="C473" s="61"/>
      <c r="D473" s="61"/>
      <c r="E473" s="61"/>
      <c r="F473" s="6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</row>
    <row r="474" spans="1:189" ht="12.75" customHeight="1" x14ac:dyDescent="0.2">
      <c r="A474" s="61"/>
      <c r="B474" s="61"/>
      <c r="C474" s="61"/>
      <c r="D474" s="61"/>
      <c r="E474" s="61"/>
      <c r="F474" s="6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</row>
    <row r="475" spans="1:189" ht="12.75" customHeight="1" x14ac:dyDescent="0.2">
      <c r="A475" s="61"/>
      <c r="B475" s="61"/>
      <c r="C475" s="61"/>
      <c r="D475" s="61"/>
      <c r="E475" s="61"/>
      <c r="F475" s="6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</row>
    <row r="476" spans="1:189" ht="12.75" customHeight="1" x14ac:dyDescent="0.2">
      <c r="A476" s="61"/>
      <c r="B476" s="61"/>
      <c r="C476" s="61"/>
      <c r="D476" s="61"/>
      <c r="E476" s="61"/>
      <c r="F476" s="6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</row>
    <row r="477" spans="1:189" ht="12.75" customHeight="1" x14ac:dyDescent="0.2">
      <c r="A477" s="61"/>
      <c r="B477" s="61"/>
      <c r="C477" s="61"/>
      <c r="D477" s="61"/>
      <c r="E477" s="61"/>
      <c r="F477" s="6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</row>
    <row r="478" spans="1:189" ht="12.75" customHeight="1" x14ac:dyDescent="0.2">
      <c r="A478" s="61"/>
      <c r="B478" s="61"/>
      <c r="C478" s="61"/>
      <c r="D478" s="61"/>
      <c r="E478" s="61"/>
      <c r="F478" s="6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</row>
    <row r="479" spans="1:189" ht="12.75" customHeight="1" x14ac:dyDescent="0.2">
      <c r="A479" s="61"/>
      <c r="B479" s="61"/>
      <c r="C479" s="61"/>
      <c r="D479" s="61"/>
      <c r="E479" s="61"/>
      <c r="F479" s="6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</row>
    <row r="480" spans="1:189" ht="12.75" customHeight="1" x14ac:dyDescent="0.2">
      <c r="A480" s="61"/>
      <c r="B480" s="61"/>
      <c r="C480" s="61"/>
      <c r="D480" s="61"/>
      <c r="E480" s="61"/>
      <c r="F480" s="6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</row>
    <row r="481" spans="1:189" ht="12.75" customHeight="1" x14ac:dyDescent="0.2">
      <c r="A481" s="61"/>
      <c r="B481" s="61"/>
      <c r="C481" s="61"/>
      <c r="D481" s="61"/>
      <c r="E481" s="61"/>
      <c r="F481" s="6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</row>
    <row r="482" spans="1:189" ht="12.75" customHeight="1" x14ac:dyDescent="0.2">
      <c r="A482" s="61"/>
      <c r="B482" s="61"/>
      <c r="C482" s="61"/>
      <c r="D482" s="61"/>
      <c r="E482" s="61"/>
      <c r="F482" s="6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</row>
    <row r="483" spans="1:189" ht="12.75" customHeight="1" x14ac:dyDescent="0.2">
      <c r="A483" s="61"/>
      <c r="B483" s="61"/>
      <c r="C483" s="61"/>
      <c r="D483" s="61"/>
      <c r="E483" s="61"/>
      <c r="F483" s="6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</row>
    <row r="484" spans="1:189" ht="12.75" customHeight="1" x14ac:dyDescent="0.2">
      <c r="A484" s="61"/>
      <c r="B484" s="61"/>
      <c r="C484" s="61"/>
      <c r="D484" s="61"/>
      <c r="E484" s="61"/>
      <c r="F484" s="6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</row>
    <row r="485" spans="1:189" ht="12.75" customHeight="1" x14ac:dyDescent="0.2">
      <c r="A485" s="61"/>
      <c r="B485" s="61"/>
      <c r="C485" s="61"/>
      <c r="D485" s="61"/>
      <c r="E485" s="61"/>
      <c r="F485" s="6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</row>
    <row r="486" spans="1:189" ht="12.75" customHeight="1" x14ac:dyDescent="0.2">
      <c r="A486" s="61"/>
      <c r="B486" s="61"/>
      <c r="C486" s="61"/>
      <c r="D486" s="61"/>
      <c r="E486" s="61"/>
      <c r="F486" s="6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</row>
    <row r="487" spans="1:189" ht="12.75" customHeight="1" x14ac:dyDescent="0.2">
      <c r="A487" s="61"/>
      <c r="B487" s="61"/>
      <c r="C487" s="61"/>
      <c r="D487" s="61"/>
      <c r="E487" s="61"/>
      <c r="F487" s="6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</row>
    <row r="488" spans="1:189" ht="12.75" customHeight="1" x14ac:dyDescent="0.2">
      <c r="A488" s="61"/>
      <c r="B488" s="61"/>
      <c r="C488" s="61"/>
      <c r="D488" s="61"/>
      <c r="E488" s="61"/>
      <c r="F488" s="6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</row>
    <row r="489" spans="1:189" ht="12.75" customHeight="1" x14ac:dyDescent="0.2">
      <c r="A489" s="61"/>
      <c r="B489" s="61"/>
      <c r="C489" s="61"/>
      <c r="D489" s="61"/>
      <c r="E489" s="61"/>
      <c r="F489" s="6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</row>
    <row r="490" spans="1:189" ht="12.75" customHeight="1" x14ac:dyDescent="0.2">
      <c r="A490" s="61"/>
      <c r="B490" s="61"/>
      <c r="C490" s="61"/>
      <c r="D490" s="61"/>
      <c r="E490" s="61"/>
      <c r="F490" s="6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</row>
    <row r="491" spans="1:189" ht="12.75" customHeight="1" x14ac:dyDescent="0.2">
      <c r="A491" s="61"/>
      <c r="B491" s="61"/>
      <c r="C491" s="61"/>
      <c r="D491" s="61"/>
      <c r="E491" s="61"/>
      <c r="F491" s="6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</row>
    <row r="492" spans="1:189" ht="12.75" customHeight="1" x14ac:dyDescent="0.2">
      <c r="A492" s="61"/>
      <c r="B492" s="61"/>
      <c r="C492" s="61"/>
      <c r="D492" s="61"/>
      <c r="E492" s="61"/>
      <c r="F492" s="6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</row>
    <row r="493" spans="1:189" ht="12.75" customHeight="1" x14ac:dyDescent="0.2">
      <c r="A493" s="61"/>
      <c r="B493" s="61"/>
      <c r="C493" s="61"/>
      <c r="D493" s="61"/>
      <c r="E493" s="61"/>
      <c r="F493" s="6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</row>
    <row r="494" spans="1:189" ht="12.75" customHeight="1" x14ac:dyDescent="0.2">
      <c r="A494" s="61"/>
      <c r="B494" s="61"/>
      <c r="C494" s="61"/>
      <c r="D494" s="61"/>
      <c r="E494" s="61"/>
      <c r="F494" s="6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</row>
    <row r="495" spans="1:189" ht="12.75" customHeight="1" x14ac:dyDescent="0.2">
      <c r="A495" s="61"/>
      <c r="B495" s="61"/>
      <c r="C495" s="61"/>
      <c r="D495" s="61"/>
      <c r="E495" s="61"/>
      <c r="F495" s="6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</row>
    <row r="496" spans="1:189" ht="12.75" customHeight="1" x14ac:dyDescent="0.2">
      <c r="A496" s="61"/>
      <c r="B496" s="61"/>
      <c r="C496" s="61"/>
      <c r="D496" s="61"/>
      <c r="E496" s="61"/>
      <c r="F496" s="6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</row>
    <row r="497" spans="1:189" ht="12.75" customHeight="1" x14ac:dyDescent="0.2">
      <c r="A497" s="61"/>
      <c r="B497" s="61"/>
      <c r="C497" s="61"/>
      <c r="D497" s="61"/>
      <c r="E497" s="61"/>
      <c r="F497" s="6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</row>
    <row r="498" spans="1:189" ht="12.75" customHeight="1" x14ac:dyDescent="0.2">
      <c r="A498" s="61"/>
      <c r="B498" s="61"/>
      <c r="C498" s="61"/>
      <c r="D498" s="61"/>
      <c r="E498" s="61"/>
      <c r="F498" s="6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</row>
    <row r="499" spans="1:189" ht="12.75" customHeight="1" x14ac:dyDescent="0.2">
      <c r="A499" s="61"/>
      <c r="B499" s="61"/>
      <c r="C499" s="61"/>
      <c r="D499" s="61"/>
      <c r="E499" s="61"/>
      <c r="F499" s="6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</row>
    <row r="500" spans="1:189" ht="12.75" customHeight="1" x14ac:dyDescent="0.2">
      <c r="A500" s="61"/>
      <c r="B500" s="61"/>
      <c r="C500" s="61"/>
      <c r="D500" s="61"/>
      <c r="E500" s="61"/>
      <c r="F500" s="6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</row>
    <row r="501" spans="1:189" ht="12.75" customHeight="1" x14ac:dyDescent="0.2">
      <c r="A501" s="61"/>
      <c r="B501" s="61"/>
      <c r="C501" s="61"/>
      <c r="D501" s="61"/>
      <c r="E501" s="61"/>
      <c r="F501" s="6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</row>
    <row r="502" spans="1:189" ht="12.75" customHeight="1" x14ac:dyDescent="0.2">
      <c r="A502" s="61"/>
      <c r="B502" s="61"/>
      <c r="C502" s="61"/>
      <c r="D502" s="61"/>
      <c r="E502" s="61"/>
      <c r="F502" s="6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</row>
    <row r="503" spans="1:189" ht="12.75" customHeight="1" x14ac:dyDescent="0.2">
      <c r="A503" s="61"/>
      <c r="B503" s="61"/>
      <c r="C503" s="61"/>
      <c r="D503" s="61"/>
      <c r="E503" s="61"/>
      <c r="F503" s="6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</row>
    <row r="504" spans="1:189" ht="12.75" customHeight="1" x14ac:dyDescent="0.2">
      <c r="A504" s="61"/>
      <c r="B504" s="61"/>
      <c r="C504" s="61"/>
      <c r="D504" s="61"/>
      <c r="E504" s="61"/>
      <c r="F504" s="6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</row>
    <row r="505" spans="1:189" ht="12.75" customHeight="1" x14ac:dyDescent="0.2">
      <c r="A505" s="61"/>
      <c r="B505" s="61"/>
      <c r="C505" s="61"/>
      <c r="D505" s="61"/>
      <c r="E505" s="61"/>
      <c r="F505" s="6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</row>
    <row r="506" spans="1:189" ht="12.75" customHeight="1" x14ac:dyDescent="0.2">
      <c r="A506" s="61"/>
      <c r="B506" s="61"/>
      <c r="C506" s="61"/>
      <c r="D506" s="61"/>
      <c r="E506" s="61"/>
      <c r="F506" s="6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</row>
    <row r="507" spans="1:189" ht="12.75" customHeight="1" x14ac:dyDescent="0.2">
      <c r="A507" s="61"/>
      <c r="B507" s="61"/>
      <c r="C507" s="61"/>
      <c r="D507" s="61"/>
      <c r="E507" s="61"/>
      <c r="F507" s="6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</row>
    <row r="508" spans="1:189" ht="12.75" customHeight="1" x14ac:dyDescent="0.2">
      <c r="A508" s="61"/>
      <c r="B508" s="61"/>
      <c r="C508" s="61"/>
      <c r="D508" s="61"/>
      <c r="E508" s="61"/>
      <c r="F508" s="6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</row>
    <row r="509" spans="1:189" ht="12.75" customHeight="1" x14ac:dyDescent="0.2">
      <c r="A509" s="61"/>
      <c r="B509" s="61"/>
      <c r="C509" s="61"/>
      <c r="D509" s="61"/>
      <c r="E509" s="61"/>
      <c r="F509" s="6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</row>
    <row r="510" spans="1:189" ht="12.75" customHeight="1" x14ac:dyDescent="0.2">
      <c r="A510" s="61"/>
      <c r="B510" s="61"/>
      <c r="C510" s="61"/>
      <c r="D510" s="61"/>
      <c r="E510" s="61"/>
      <c r="F510" s="6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</row>
    <row r="511" spans="1:189" ht="12.75" customHeight="1" x14ac:dyDescent="0.2">
      <c r="A511" s="61"/>
      <c r="B511" s="61"/>
      <c r="C511" s="61"/>
      <c r="D511" s="61"/>
      <c r="E511" s="61"/>
      <c r="F511" s="6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</row>
    <row r="512" spans="1:189" ht="12.75" customHeight="1" x14ac:dyDescent="0.2">
      <c r="A512" s="61"/>
      <c r="B512" s="61"/>
      <c r="C512" s="61"/>
      <c r="D512" s="61"/>
      <c r="E512" s="61"/>
      <c r="F512" s="6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</row>
    <row r="513" spans="1:189" ht="12.75" customHeight="1" x14ac:dyDescent="0.2">
      <c r="A513" s="61"/>
      <c r="B513" s="61"/>
      <c r="C513" s="61"/>
      <c r="D513" s="61"/>
      <c r="E513" s="61"/>
      <c r="F513" s="6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</row>
    <row r="514" spans="1:189" ht="12.75" customHeight="1" x14ac:dyDescent="0.2">
      <c r="A514" s="61"/>
      <c r="B514" s="61"/>
      <c r="C514" s="61"/>
      <c r="D514" s="61"/>
      <c r="E514" s="61"/>
      <c r="F514" s="6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</row>
    <row r="515" spans="1:189" ht="12.75" customHeight="1" x14ac:dyDescent="0.2">
      <c r="A515" s="61"/>
      <c r="B515" s="61"/>
      <c r="C515" s="61"/>
      <c r="D515" s="61"/>
      <c r="E515" s="61"/>
      <c r="F515" s="6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</row>
    <row r="516" spans="1:189" ht="12.75" customHeight="1" x14ac:dyDescent="0.2">
      <c r="A516" s="61"/>
      <c r="B516" s="61"/>
      <c r="C516" s="61"/>
      <c r="D516" s="61"/>
      <c r="E516" s="61"/>
      <c r="F516" s="6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</row>
    <row r="517" spans="1:189" ht="12.75" customHeight="1" x14ac:dyDescent="0.2">
      <c r="A517" s="61"/>
      <c r="B517" s="61"/>
      <c r="C517" s="61"/>
      <c r="D517" s="61"/>
      <c r="E517" s="61"/>
      <c r="F517" s="6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</row>
    <row r="518" spans="1:189" ht="12.75" customHeight="1" x14ac:dyDescent="0.2">
      <c r="A518" s="61"/>
      <c r="B518" s="61"/>
      <c r="C518" s="61"/>
      <c r="D518" s="61"/>
      <c r="E518" s="61"/>
      <c r="F518" s="6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</row>
    <row r="519" spans="1:189" ht="12.75" customHeight="1" x14ac:dyDescent="0.2">
      <c r="A519" s="61"/>
      <c r="B519" s="61"/>
      <c r="C519" s="61"/>
      <c r="D519" s="61"/>
      <c r="E519" s="61"/>
      <c r="F519" s="6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</row>
    <row r="520" spans="1:189" ht="12.75" customHeight="1" x14ac:dyDescent="0.2">
      <c r="A520" s="61"/>
      <c r="B520" s="61"/>
      <c r="C520" s="61"/>
      <c r="D520" s="61"/>
      <c r="E520" s="61"/>
      <c r="F520" s="6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</row>
    <row r="521" spans="1:189" ht="12.75" customHeight="1" x14ac:dyDescent="0.2">
      <c r="A521" s="61"/>
      <c r="B521" s="61"/>
      <c r="C521" s="61"/>
      <c r="D521" s="61"/>
      <c r="E521" s="61"/>
      <c r="F521" s="6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</row>
    <row r="522" spans="1:189" ht="12.75" customHeight="1" x14ac:dyDescent="0.2">
      <c r="A522" s="61"/>
      <c r="B522" s="61"/>
      <c r="C522" s="61"/>
      <c r="D522" s="61"/>
      <c r="E522" s="61"/>
      <c r="F522" s="6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</row>
    <row r="523" spans="1:189" ht="12.75" customHeight="1" x14ac:dyDescent="0.2">
      <c r="A523" s="61"/>
      <c r="B523" s="61"/>
      <c r="C523" s="61"/>
      <c r="D523" s="61"/>
      <c r="E523" s="61"/>
      <c r="F523" s="6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</row>
    <row r="524" spans="1:189" ht="12.75" customHeight="1" x14ac:dyDescent="0.2">
      <c r="A524" s="61"/>
      <c r="B524" s="61"/>
      <c r="C524" s="61"/>
      <c r="D524" s="61"/>
      <c r="E524" s="61"/>
      <c r="F524" s="6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</row>
    <row r="525" spans="1:189" ht="12.75" customHeight="1" x14ac:dyDescent="0.2">
      <c r="A525" s="61"/>
      <c r="B525" s="61"/>
      <c r="C525" s="61"/>
      <c r="D525" s="61"/>
      <c r="E525" s="61"/>
      <c r="F525" s="6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</row>
    <row r="526" spans="1:189" ht="12.75" customHeight="1" x14ac:dyDescent="0.2">
      <c r="A526" s="61"/>
      <c r="B526" s="61"/>
      <c r="C526" s="61"/>
      <c r="D526" s="61"/>
      <c r="E526" s="61"/>
      <c r="F526" s="6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</row>
    <row r="527" spans="1:189" ht="12.75" customHeight="1" x14ac:dyDescent="0.2">
      <c r="A527" s="61"/>
      <c r="B527" s="61"/>
      <c r="C527" s="61"/>
      <c r="D527" s="61"/>
      <c r="E527" s="61"/>
      <c r="F527" s="6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</row>
    <row r="528" spans="1:189" ht="12.75" customHeight="1" x14ac:dyDescent="0.2">
      <c r="A528" s="61"/>
      <c r="B528" s="61"/>
      <c r="C528" s="61"/>
      <c r="D528" s="61"/>
      <c r="E528" s="61"/>
      <c r="F528" s="6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</row>
    <row r="529" spans="1:189" ht="12.75" customHeight="1" x14ac:dyDescent="0.2">
      <c r="A529" s="61"/>
      <c r="B529" s="61"/>
      <c r="C529" s="61"/>
      <c r="D529" s="61"/>
      <c r="E529" s="61"/>
      <c r="F529" s="6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</row>
    <row r="530" spans="1:189" ht="12.75" customHeight="1" x14ac:dyDescent="0.2">
      <c r="A530" s="61"/>
      <c r="B530" s="61"/>
      <c r="C530" s="61"/>
      <c r="D530" s="61"/>
      <c r="E530" s="61"/>
      <c r="F530" s="6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</row>
    <row r="531" spans="1:189" ht="12.75" customHeight="1" x14ac:dyDescent="0.2">
      <c r="A531" s="61"/>
      <c r="B531" s="61"/>
      <c r="C531" s="61"/>
      <c r="D531" s="61"/>
      <c r="E531" s="61"/>
      <c r="F531" s="6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</row>
    <row r="532" spans="1:189" ht="12.75" customHeight="1" x14ac:dyDescent="0.2">
      <c r="A532" s="61"/>
      <c r="B532" s="61"/>
      <c r="C532" s="61"/>
      <c r="D532" s="61"/>
      <c r="E532" s="61"/>
      <c r="F532" s="6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</row>
    <row r="533" spans="1:189" ht="12.75" customHeight="1" x14ac:dyDescent="0.2">
      <c r="A533" s="61"/>
      <c r="B533" s="61"/>
      <c r="C533" s="61"/>
      <c r="D533" s="61"/>
      <c r="E533" s="61"/>
      <c r="F533" s="6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</row>
    <row r="534" spans="1:189" ht="12.75" customHeight="1" x14ac:dyDescent="0.2">
      <c r="A534" s="61"/>
      <c r="B534" s="61"/>
      <c r="C534" s="61"/>
      <c r="D534" s="61"/>
      <c r="E534" s="61"/>
      <c r="F534" s="6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</row>
    <row r="535" spans="1:189" ht="12.75" customHeight="1" x14ac:dyDescent="0.2">
      <c r="A535" s="61"/>
      <c r="B535" s="61"/>
      <c r="C535" s="61"/>
      <c r="D535" s="61"/>
      <c r="E535" s="61"/>
      <c r="F535" s="6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</row>
    <row r="536" spans="1:189" ht="12.75" customHeight="1" x14ac:dyDescent="0.2">
      <c r="A536" s="61"/>
      <c r="B536" s="61"/>
      <c r="C536" s="61"/>
      <c r="D536" s="61"/>
      <c r="E536" s="61"/>
      <c r="F536" s="6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</row>
    <row r="537" spans="1:189" ht="12.75" customHeight="1" x14ac:dyDescent="0.2">
      <c r="A537" s="61"/>
      <c r="B537" s="61"/>
      <c r="C537" s="61"/>
      <c r="D537" s="61"/>
      <c r="E537" s="61"/>
      <c r="F537" s="6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</row>
    <row r="538" spans="1:189" ht="12.75" customHeight="1" x14ac:dyDescent="0.2">
      <c r="A538" s="61"/>
      <c r="B538" s="61"/>
      <c r="C538" s="61"/>
      <c r="D538" s="61"/>
      <c r="E538" s="61"/>
      <c r="F538" s="6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</row>
    <row r="539" spans="1:189" ht="12.75" customHeight="1" x14ac:dyDescent="0.2">
      <c r="A539" s="61"/>
      <c r="B539" s="61"/>
      <c r="C539" s="61"/>
      <c r="D539" s="61"/>
      <c r="E539" s="61"/>
      <c r="F539" s="6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</row>
    <row r="540" spans="1:189" ht="12.75" customHeight="1" x14ac:dyDescent="0.2">
      <c r="A540" s="61"/>
      <c r="B540" s="61"/>
      <c r="C540" s="61"/>
      <c r="D540" s="61"/>
      <c r="E540" s="61"/>
      <c r="F540" s="6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</row>
    <row r="541" spans="1:189" ht="12.75" customHeight="1" x14ac:dyDescent="0.2">
      <c r="A541" s="61"/>
      <c r="B541" s="61"/>
      <c r="C541" s="61"/>
      <c r="D541" s="61"/>
      <c r="E541" s="61"/>
      <c r="F541" s="6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</row>
    <row r="542" spans="1:189" ht="12.75" customHeight="1" x14ac:dyDescent="0.2">
      <c r="A542" s="61"/>
      <c r="B542" s="61"/>
      <c r="C542" s="61"/>
      <c r="D542" s="61"/>
      <c r="E542" s="61"/>
      <c r="F542" s="6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</row>
    <row r="543" spans="1:189" ht="12.75" customHeight="1" x14ac:dyDescent="0.2">
      <c r="A543" s="61"/>
      <c r="B543" s="61"/>
      <c r="C543" s="61"/>
      <c r="D543" s="61"/>
      <c r="E543" s="61"/>
      <c r="F543" s="6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</row>
    <row r="544" spans="1:189" ht="12.75" customHeight="1" x14ac:dyDescent="0.2">
      <c r="A544" s="61"/>
      <c r="B544" s="61"/>
      <c r="C544" s="61"/>
      <c r="D544" s="61"/>
      <c r="E544" s="61"/>
      <c r="F544" s="6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</row>
    <row r="545" spans="1:189" ht="12.75" customHeight="1" x14ac:dyDescent="0.2">
      <c r="A545" s="61"/>
      <c r="B545" s="61"/>
      <c r="C545" s="61"/>
      <c r="D545" s="61"/>
      <c r="E545" s="61"/>
      <c r="F545" s="6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</row>
    <row r="546" spans="1:189" ht="12.75" customHeight="1" x14ac:dyDescent="0.2">
      <c r="A546" s="61"/>
      <c r="B546" s="61"/>
      <c r="C546" s="61"/>
      <c r="D546" s="61"/>
      <c r="E546" s="61"/>
      <c r="F546" s="6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</row>
    <row r="547" spans="1:189" ht="12.75" customHeight="1" x14ac:dyDescent="0.2">
      <c r="A547" s="61"/>
      <c r="B547" s="61"/>
      <c r="C547" s="61"/>
      <c r="D547" s="61"/>
      <c r="E547" s="61"/>
      <c r="F547" s="6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</row>
    <row r="548" spans="1:189" ht="12.75" customHeight="1" x14ac:dyDescent="0.2">
      <c r="A548" s="61"/>
      <c r="B548" s="61"/>
      <c r="C548" s="61"/>
      <c r="D548" s="61"/>
      <c r="E548" s="61"/>
      <c r="F548" s="6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</row>
    <row r="549" spans="1:189" ht="12.75" customHeight="1" x14ac:dyDescent="0.2">
      <c r="A549" s="61"/>
      <c r="B549" s="61"/>
      <c r="C549" s="61"/>
      <c r="D549" s="61"/>
      <c r="E549" s="61"/>
      <c r="F549" s="6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</row>
    <row r="550" spans="1:189" ht="12.75" customHeight="1" x14ac:dyDescent="0.2">
      <c r="A550" s="61"/>
      <c r="B550" s="61"/>
      <c r="C550" s="61"/>
      <c r="D550" s="61"/>
      <c r="E550" s="61"/>
      <c r="F550" s="6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</row>
    <row r="551" spans="1:189" ht="12.75" customHeight="1" x14ac:dyDescent="0.2">
      <c r="A551" s="61"/>
      <c r="B551" s="61"/>
      <c r="C551" s="61"/>
      <c r="D551" s="61"/>
      <c r="E551" s="61"/>
      <c r="F551" s="6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</row>
    <row r="552" spans="1:189" ht="12.75" customHeight="1" x14ac:dyDescent="0.2">
      <c r="A552" s="61"/>
      <c r="B552" s="61"/>
      <c r="C552" s="61"/>
      <c r="D552" s="61"/>
      <c r="E552" s="61"/>
      <c r="F552" s="6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</row>
    <row r="553" spans="1:189" ht="12.75" customHeight="1" x14ac:dyDescent="0.2">
      <c r="A553" s="61"/>
      <c r="B553" s="61"/>
      <c r="C553" s="61"/>
      <c r="D553" s="61"/>
      <c r="E553" s="61"/>
      <c r="F553" s="6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</row>
    <row r="554" spans="1:189" ht="12.75" customHeight="1" x14ac:dyDescent="0.2">
      <c r="A554" s="61"/>
      <c r="B554" s="61"/>
      <c r="C554" s="61"/>
      <c r="D554" s="61"/>
      <c r="E554" s="61"/>
      <c r="F554" s="6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</row>
    <row r="555" spans="1:189" ht="12.75" customHeight="1" x14ac:dyDescent="0.2">
      <c r="A555" s="61"/>
      <c r="B555" s="61"/>
      <c r="C555" s="61"/>
      <c r="D555" s="61"/>
      <c r="E555" s="61"/>
      <c r="F555" s="6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</row>
    <row r="556" spans="1:189" ht="12.75" customHeight="1" x14ac:dyDescent="0.2">
      <c r="A556" s="61"/>
      <c r="B556" s="61"/>
      <c r="C556" s="61"/>
      <c r="D556" s="61"/>
      <c r="E556" s="61"/>
      <c r="F556" s="6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</row>
    <row r="557" spans="1:189" ht="12.75" customHeight="1" x14ac:dyDescent="0.2">
      <c r="A557" s="61"/>
      <c r="B557" s="61"/>
      <c r="C557" s="61"/>
      <c r="D557" s="61"/>
      <c r="E557" s="61"/>
      <c r="F557" s="6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</row>
    <row r="558" spans="1:189" ht="12.75" customHeight="1" x14ac:dyDescent="0.2">
      <c r="A558" s="61"/>
      <c r="B558" s="61"/>
      <c r="C558" s="61"/>
      <c r="D558" s="61"/>
      <c r="E558" s="61"/>
      <c r="F558" s="6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</row>
    <row r="559" spans="1:189" ht="12.75" customHeight="1" x14ac:dyDescent="0.2">
      <c r="A559" s="61"/>
      <c r="B559" s="61"/>
      <c r="C559" s="61"/>
      <c r="D559" s="61"/>
      <c r="E559" s="61"/>
      <c r="F559" s="6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</row>
    <row r="560" spans="1:189" ht="12.75" customHeight="1" x14ac:dyDescent="0.2">
      <c r="A560" s="61"/>
      <c r="B560" s="61"/>
      <c r="C560" s="61"/>
      <c r="D560" s="61"/>
      <c r="E560" s="61"/>
      <c r="F560" s="6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</row>
    <row r="561" spans="1:189" ht="12.75" customHeight="1" x14ac:dyDescent="0.2">
      <c r="A561" s="61"/>
      <c r="B561" s="61"/>
      <c r="C561" s="61"/>
      <c r="D561" s="61"/>
      <c r="E561" s="61"/>
      <c r="F561" s="6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</row>
    <row r="562" spans="1:189" ht="12.75" customHeight="1" x14ac:dyDescent="0.2">
      <c r="A562" s="61"/>
      <c r="B562" s="61"/>
      <c r="C562" s="61"/>
      <c r="D562" s="61"/>
      <c r="E562" s="61"/>
      <c r="F562" s="6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</row>
    <row r="563" spans="1:189" ht="12.75" customHeight="1" x14ac:dyDescent="0.2">
      <c r="A563" s="61"/>
      <c r="B563" s="61"/>
      <c r="C563" s="61"/>
      <c r="D563" s="61"/>
      <c r="E563" s="61"/>
      <c r="F563" s="6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</row>
    <row r="564" spans="1:189" ht="12.75" customHeight="1" x14ac:dyDescent="0.2">
      <c r="A564" s="61"/>
      <c r="B564" s="61"/>
      <c r="C564" s="61"/>
      <c r="D564" s="61"/>
      <c r="E564" s="61"/>
      <c r="F564" s="6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</row>
    <row r="565" spans="1:189" ht="12.75" customHeight="1" x14ac:dyDescent="0.2">
      <c r="A565" s="61"/>
      <c r="B565" s="61"/>
      <c r="C565" s="61"/>
      <c r="D565" s="61"/>
      <c r="E565" s="61"/>
      <c r="F565" s="6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</row>
    <row r="566" spans="1:189" ht="12.75" customHeight="1" x14ac:dyDescent="0.2">
      <c r="A566" s="61"/>
      <c r="B566" s="61"/>
      <c r="C566" s="61"/>
      <c r="D566" s="61"/>
      <c r="E566" s="61"/>
      <c r="F566" s="6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</row>
    <row r="567" spans="1:189" ht="12.75" customHeight="1" x14ac:dyDescent="0.2">
      <c r="A567" s="61"/>
      <c r="B567" s="61"/>
      <c r="C567" s="61"/>
      <c r="D567" s="61"/>
      <c r="E567" s="61"/>
      <c r="F567" s="6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</row>
    <row r="568" spans="1:189" ht="12.75" customHeight="1" x14ac:dyDescent="0.2">
      <c r="A568" s="61"/>
      <c r="B568" s="61"/>
      <c r="C568" s="61"/>
      <c r="D568" s="61"/>
      <c r="E568" s="61"/>
      <c r="F568" s="6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</row>
    <row r="569" spans="1:189" ht="12.75" customHeight="1" x14ac:dyDescent="0.2">
      <c r="A569" s="61"/>
      <c r="B569" s="61"/>
      <c r="C569" s="61"/>
      <c r="D569" s="61"/>
      <c r="E569" s="61"/>
      <c r="F569" s="6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</row>
    <row r="570" spans="1:189" ht="12.75" customHeight="1" x14ac:dyDescent="0.2">
      <c r="A570" s="61"/>
      <c r="B570" s="61"/>
      <c r="C570" s="61"/>
      <c r="D570" s="61"/>
      <c r="E570" s="61"/>
      <c r="F570" s="6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</row>
    <row r="571" spans="1:189" ht="12.75" customHeight="1" x14ac:dyDescent="0.2">
      <c r="A571" s="61"/>
      <c r="B571" s="61"/>
      <c r="C571" s="61"/>
      <c r="D571" s="61"/>
      <c r="E571" s="61"/>
      <c r="F571" s="6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</row>
    <row r="572" spans="1:189" ht="12.75" customHeight="1" x14ac:dyDescent="0.2">
      <c r="A572" s="61"/>
      <c r="B572" s="61"/>
      <c r="C572" s="61"/>
      <c r="D572" s="61"/>
      <c r="E572" s="61"/>
      <c r="F572" s="6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</row>
    <row r="573" spans="1:189" ht="12.75" customHeight="1" x14ac:dyDescent="0.2">
      <c r="A573" s="61"/>
      <c r="B573" s="61"/>
      <c r="C573" s="61"/>
      <c r="D573" s="61"/>
      <c r="E573" s="61"/>
      <c r="F573" s="6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</row>
    <row r="574" spans="1:189" ht="12.75" customHeight="1" x14ac:dyDescent="0.2">
      <c r="A574" s="61"/>
      <c r="B574" s="61"/>
      <c r="C574" s="61"/>
      <c r="D574" s="61"/>
      <c r="E574" s="61"/>
      <c r="F574" s="6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</row>
    <row r="575" spans="1:189" ht="12.75" customHeight="1" x14ac:dyDescent="0.2">
      <c r="A575" s="61"/>
      <c r="B575" s="61"/>
      <c r="C575" s="61"/>
      <c r="D575" s="61"/>
      <c r="E575" s="61"/>
      <c r="F575" s="6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</row>
    <row r="576" spans="1:189" ht="12.75" customHeight="1" x14ac:dyDescent="0.2">
      <c r="A576" s="61"/>
      <c r="B576" s="61"/>
      <c r="C576" s="61"/>
      <c r="D576" s="61"/>
      <c r="E576" s="61"/>
      <c r="F576" s="6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</row>
    <row r="577" spans="1:189" ht="12.75" customHeight="1" x14ac:dyDescent="0.2">
      <c r="A577" s="61"/>
      <c r="B577" s="61"/>
      <c r="C577" s="61"/>
      <c r="D577" s="61"/>
      <c r="E577" s="61"/>
      <c r="F577" s="6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</row>
    <row r="578" spans="1:189" ht="12.75" customHeight="1" x14ac:dyDescent="0.2">
      <c r="A578" s="61"/>
      <c r="B578" s="61"/>
      <c r="C578" s="61"/>
      <c r="D578" s="61"/>
      <c r="E578" s="61"/>
      <c r="F578" s="6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</row>
    <row r="579" spans="1:189" ht="12.75" customHeight="1" x14ac:dyDescent="0.2">
      <c r="A579" s="61"/>
      <c r="B579" s="61"/>
      <c r="C579" s="61"/>
      <c r="D579" s="61"/>
      <c r="E579" s="61"/>
      <c r="F579" s="6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</row>
    <row r="580" spans="1:189" ht="12.75" customHeight="1" x14ac:dyDescent="0.2">
      <c r="A580" s="61"/>
      <c r="B580" s="61"/>
      <c r="C580" s="61"/>
      <c r="D580" s="61"/>
      <c r="E580" s="61"/>
      <c r="F580" s="6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</row>
    <row r="581" spans="1:189" ht="12.75" customHeight="1" x14ac:dyDescent="0.2">
      <c r="A581" s="61"/>
      <c r="B581" s="61"/>
      <c r="C581" s="61"/>
      <c r="D581" s="61"/>
      <c r="E581" s="61"/>
      <c r="F581" s="6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</row>
    <row r="582" spans="1:189" ht="12.75" customHeight="1" x14ac:dyDescent="0.2">
      <c r="A582" s="61"/>
      <c r="B582" s="61"/>
      <c r="C582" s="61"/>
      <c r="D582" s="61"/>
      <c r="E582" s="61"/>
      <c r="F582" s="6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</row>
    <row r="583" spans="1:189" ht="12.75" customHeight="1" x14ac:dyDescent="0.2">
      <c r="A583" s="61"/>
      <c r="B583" s="61"/>
      <c r="C583" s="61"/>
      <c r="D583" s="61"/>
      <c r="E583" s="61"/>
      <c r="F583" s="6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</row>
    <row r="584" spans="1:189" ht="12.75" customHeight="1" x14ac:dyDescent="0.2">
      <c r="A584" s="61"/>
      <c r="B584" s="61"/>
      <c r="C584" s="61"/>
      <c r="D584" s="61"/>
      <c r="E584" s="61"/>
      <c r="F584" s="6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</row>
    <row r="585" spans="1:189" ht="12.75" customHeight="1" x14ac:dyDescent="0.2">
      <c r="A585" s="61"/>
      <c r="B585" s="61"/>
      <c r="C585" s="61"/>
      <c r="D585" s="61"/>
      <c r="E585" s="61"/>
      <c r="F585" s="6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</row>
    <row r="586" spans="1:189" ht="12.75" customHeight="1" x14ac:dyDescent="0.2">
      <c r="A586" s="61"/>
      <c r="B586" s="61"/>
      <c r="C586" s="61"/>
      <c r="D586" s="61"/>
      <c r="E586" s="61"/>
      <c r="F586" s="6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</row>
    <row r="587" spans="1:189" ht="12.75" customHeight="1" x14ac:dyDescent="0.2">
      <c r="A587" s="61"/>
      <c r="B587" s="61"/>
      <c r="C587" s="61"/>
      <c r="D587" s="61"/>
      <c r="E587" s="61"/>
      <c r="F587" s="6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</row>
    <row r="588" spans="1:189" ht="12.75" customHeight="1" x14ac:dyDescent="0.2">
      <c r="A588" s="61"/>
      <c r="B588" s="61"/>
      <c r="C588" s="61"/>
      <c r="D588" s="61"/>
      <c r="E588" s="61"/>
      <c r="F588" s="6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</row>
    <row r="589" spans="1:189" ht="12.75" customHeight="1" x14ac:dyDescent="0.2">
      <c r="A589" s="61"/>
      <c r="B589" s="61"/>
      <c r="C589" s="61"/>
      <c r="D589" s="61"/>
      <c r="E589" s="61"/>
      <c r="F589" s="6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</row>
    <row r="590" spans="1:189" ht="12.75" customHeight="1" x14ac:dyDescent="0.2">
      <c r="A590" s="61"/>
      <c r="B590" s="61"/>
      <c r="C590" s="61"/>
      <c r="D590" s="61"/>
      <c r="E590" s="61"/>
      <c r="F590" s="6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</row>
    <row r="591" spans="1:189" ht="12.75" customHeight="1" x14ac:dyDescent="0.2">
      <c r="A591" s="61"/>
      <c r="B591" s="61"/>
      <c r="C591" s="61"/>
      <c r="D591" s="61"/>
      <c r="E591" s="61"/>
      <c r="F591" s="6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</row>
    <row r="592" spans="1:189" ht="12.75" customHeight="1" x14ac:dyDescent="0.2">
      <c r="A592" s="61"/>
      <c r="B592" s="61"/>
      <c r="C592" s="61"/>
      <c r="D592" s="61"/>
      <c r="E592" s="61"/>
      <c r="F592" s="6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</row>
    <row r="593" spans="1:189" ht="12.75" customHeight="1" x14ac:dyDescent="0.2">
      <c r="A593" s="61"/>
      <c r="B593" s="61"/>
      <c r="C593" s="61"/>
      <c r="D593" s="61"/>
      <c r="E593" s="61"/>
      <c r="F593" s="6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</row>
    <row r="594" spans="1:189" ht="12.75" customHeight="1" x14ac:dyDescent="0.2">
      <c r="A594" s="61"/>
      <c r="B594" s="61"/>
      <c r="C594" s="61"/>
      <c r="D594" s="61"/>
      <c r="E594" s="61"/>
      <c r="F594" s="6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</row>
    <row r="595" spans="1:189" ht="12.75" customHeight="1" x14ac:dyDescent="0.2">
      <c r="A595" s="61"/>
      <c r="B595" s="61"/>
      <c r="C595" s="61"/>
      <c r="D595" s="61"/>
      <c r="E595" s="61"/>
      <c r="F595" s="6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</row>
    <row r="596" spans="1:189" ht="12.75" customHeight="1" x14ac:dyDescent="0.2">
      <c r="A596" s="61"/>
      <c r="B596" s="61"/>
      <c r="C596" s="61"/>
      <c r="D596" s="61"/>
      <c r="E596" s="61"/>
      <c r="F596" s="6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</row>
    <row r="597" spans="1:189" ht="12.75" customHeight="1" x14ac:dyDescent="0.2">
      <c r="A597" s="61"/>
      <c r="B597" s="61"/>
      <c r="C597" s="61"/>
      <c r="D597" s="61"/>
      <c r="E597" s="61"/>
      <c r="F597" s="6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</row>
    <row r="598" spans="1:189" ht="12.75" customHeight="1" x14ac:dyDescent="0.2">
      <c r="A598" s="61"/>
      <c r="B598" s="61"/>
      <c r="C598" s="61"/>
      <c r="D598" s="61"/>
      <c r="E598" s="61"/>
      <c r="F598" s="6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</row>
    <row r="599" spans="1:189" ht="12.75" customHeight="1" x14ac:dyDescent="0.2">
      <c r="A599" s="61"/>
      <c r="B599" s="61"/>
      <c r="C599" s="61"/>
      <c r="D599" s="61"/>
      <c r="E599" s="61"/>
      <c r="F599" s="6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</row>
    <row r="600" spans="1:189" ht="12.75" customHeight="1" x14ac:dyDescent="0.2">
      <c r="A600" s="61"/>
      <c r="B600" s="61"/>
      <c r="C600" s="61"/>
      <c r="D600" s="61"/>
      <c r="E600" s="61"/>
      <c r="F600" s="6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</row>
    <row r="601" spans="1:189" ht="12.75" customHeight="1" x14ac:dyDescent="0.2">
      <c r="A601" s="61"/>
      <c r="B601" s="61"/>
      <c r="C601" s="61"/>
      <c r="D601" s="61"/>
      <c r="E601" s="61"/>
      <c r="F601" s="6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</row>
    <row r="602" spans="1:189" ht="12.75" customHeight="1" x14ac:dyDescent="0.2">
      <c r="A602" s="61"/>
      <c r="B602" s="61"/>
      <c r="C602" s="61"/>
      <c r="D602" s="61"/>
      <c r="E602" s="61"/>
      <c r="F602" s="6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</row>
    <row r="603" spans="1:189" ht="12.75" customHeight="1" x14ac:dyDescent="0.2">
      <c r="A603" s="61"/>
      <c r="B603" s="61"/>
      <c r="C603" s="61"/>
      <c r="D603" s="61"/>
      <c r="E603" s="61"/>
      <c r="F603" s="6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</row>
    <row r="604" spans="1:189" ht="12.75" customHeight="1" x14ac:dyDescent="0.2">
      <c r="A604" s="61"/>
      <c r="B604" s="61"/>
      <c r="C604" s="61"/>
      <c r="D604" s="61"/>
      <c r="E604" s="61"/>
      <c r="F604" s="6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</row>
    <row r="605" spans="1:189" ht="12.75" customHeight="1" x14ac:dyDescent="0.2">
      <c r="A605" s="61"/>
      <c r="B605" s="61"/>
      <c r="C605" s="61"/>
      <c r="D605" s="61"/>
      <c r="E605" s="61"/>
      <c r="F605" s="6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</row>
    <row r="606" spans="1:189" ht="12.75" customHeight="1" x14ac:dyDescent="0.2">
      <c r="A606" s="61"/>
      <c r="B606" s="61"/>
      <c r="C606" s="61"/>
      <c r="D606" s="61"/>
      <c r="E606" s="61"/>
      <c r="F606" s="6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</row>
    <row r="607" spans="1:189" ht="12.75" customHeight="1" x14ac:dyDescent="0.2">
      <c r="A607" s="61"/>
      <c r="B607" s="61"/>
      <c r="C607" s="61"/>
      <c r="D607" s="61"/>
      <c r="E607" s="61"/>
      <c r="F607" s="6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</row>
    <row r="608" spans="1:189" ht="12.75" customHeight="1" x14ac:dyDescent="0.2">
      <c r="A608" s="61"/>
      <c r="B608" s="61"/>
      <c r="C608" s="61"/>
      <c r="D608" s="61"/>
      <c r="E608" s="61"/>
      <c r="F608" s="6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</row>
    <row r="609" spans="1:189" ht="12.75" customHeight="1" x14ac:dyDescent="0.2">
      <c r="A609" s="61"/>
      <c r="B609" s="61"/>
      <c r="C609" s="61"/>
      <c r="D609" s="61"/>
      <c r="E609" s="61"/>
      <c r="F609" s="6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</row>
    <row r="610" spans="1:189" ht="12.75" customHeight="1" x14ac:dyDescent="0.2">
      <c r="A610" s="61"/>
      <c r="B610" s="61"/>
      <c r="C610" s="61"/>
      <c r="D610" s="61"/>
      <c r="E610" s="61"/>
      <c r="F610" s="6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</row>
    <row r="611" spans="1:189" ht="12.75" customHeight="1" x14ac:dyDescent="0.2">
      <c r="A611" s="61"/>
      <c r="B611" s="61"/>
      <c r="C611" s="61"/>
      <c r="D611" s="61"/>
      <c r="E611" s="61"/>
      <c r="F611" s="6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</row>
    <row r="612" spans="1:189" ht="12.75" customHeight="1" x14ac:dyDescent="0.2">
      <c r="A612" s="61"/>
      <c r="B612" s="61"/>
      <c r="C612" s="61"/>
      <c r="D612" s="61"/>
      <c r="E612" s="61"/>
      <c r="F612" s="6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</row>
    <row r="613" spans="1:189" ht="12.75" customHeight="1" x14ac:dyDescent="0.2">
      <c r="A613" s="61"/>
      <c r="B613" s="61"/>
      <c r="C613" s="61"/>
      <c r="D613" s="61"/>
      <c r="E613" s="61"/>
      <c r="F613" s="6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</row>
    <row r="614" spans="1:189" ht="12.75" customHeight="1" x14ac:dyDescent="0.2">
      <c r="A614" s="61"/>
      <c r="B614" s="61"/>
      <c r="C614" s="61"/>
      <c r="D614" s="61"/>
      <c r="E614" s="61"/>
      <c r="F614" s="6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</row>
    <row r="615" spans="1:189" ht="12.75" customHeight="1" x14ac:dyDescent="0.2">
      <c r="A615" s="61"/>
      <c r="B615" s="61"/>
      <c r="C615" s="61"/>
      <c r="D615" s="61"/>
      <c r="E615" s="61"/>
      <c r="F615" s="6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</row>
    <row r="616" spans="1:189" ht="12.75" customHeight="1" x14ac:dyDescent="0.2">
      <c r="A616" s="61"/>
      <c r="B616" s="61"/>
      <c r="C616" s="61"/>
      <c r="D616" s="61"/>
      <c r="E616" s="61"/>
      <c r="F616" s="6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</row>
    <row r="617" spans="1:189" ht="12.75" customHeight="1" x14ac:dyDescent="0.2">
      <c r="A617" s="61"/>
      <c r="B617" s="61"/>
      <c r="C617" s="61"/>
      <c r="D617" s="61"/>
      <c r="E617" s="61"/>
      <c r="F617" s="6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</row>
    <row r="618" spans="1:189" ht="12.75" customHeight="1" x14ac:dyDescent="0.2">
      <c r="A618" s="61"/>
      <c r="B618" s="61"/>
      <c r="C618" s="61"/>
      <c r="D618" s="61"/>
      <c r="E618" s="61"/>
      <c r="F618" s="6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</row>
    <row r="619" spans="1:189" ht="12.75" customHeight="1" x14ac:dyDescent="0.2">
      <c r="A619" s="61"/>
      <c r="B619" s="61"/>
      <c r="C619" s="61"/>
      <c r="D619" s="61"/>
      <c r="E619" s="61"/>
      <c r="F619" s="6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</row>
    <row r="620" spans="1:189" ht="12.75" customHeight="1" x14ac:dyDescent="0.2">
      <c r="A620" s="61"/>
      <c r="B620" s="61"/>
      <c r="C620" s="61"/>
      <c r="D620" s="61"/>
      <c r="E620" s="61"/>
      <c r="F620" s="6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</row>
    <row r="621" spans="1:189" ht="12.75" customHeight="1" x14ac:dyDescent="0.2">
      <c r="A621" s="61"/>
      <c r="B621" s="61"/>
      <c r="C621" s="61"/>
      <c r="D621" s="61"/>
      <c r="E621" s="61"/>
      <c r="F621" s="6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</row>
    <row r="622" spans="1:189" ht="12.75" customHeight="1" x14ac:dyDescent="0.2">
      <c r="A622" s="61"/>
      <c r="B622" s="61"/>
      <c r="C622" s="61"/>
      <c r="D622" s="61"/>
      <c r="E622" s="61"/>
      <c r="F622" s="6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</row>
    <row r="623" spans="1:189" ht="12.75" customHeight="1" x14ac:dyDescent="0.2">
      <c r="A623" s="61"/>
      <c r="B623" s="61"/>
      <c r="C623" s="61"/>
      <c r="D623" s="61"/>
      <c r="E623" s="61"/>
      <c r="F623" s="6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</row>
    <row r="624" spans="1:189" ht="12.75" customHeight="1" x14ac:dyDescent="0.2">
      <c r="A624" s="61"/>
      <c r="B624" s="61"/>
      <c r="C624" s="61"/>
      <c r="D624" s="61"/>
      <c r="E624" s="61"/>
      <c r="F624" s="6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</row>
    <row r="625" spans="1:189" ht="12.75" customHeight="1" x14ac:dyDescent="0.2">
      <c r="A625" s="61"/>
      <c r="B625" s="61"/>
      <c r="C625" s="61"/>
      <c r="D625" s="61"/>
      <c r="E625" s="61"/>
      <c r="F625" s="6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</row>
    <row r="626" spans="1:189" ht="12.75" customHeight="1" x14ac:dyDescent="0.2">
      <c r="A626" s="61"/>
      <c r="B626" s="61"/>
      <c r="C626" s="61"/>
      <c r="D626" s="61"/>
      <c r="E626" s="61"/>
      <c r="F626" s="6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</row>
    <row r="627" spans="1:189" ht="12.75" customHeight="1" x14ac:dyDescent="0.2">
      <c r="A627" s="61"/>
      <c r="B627" s="61"/>
      <c r="C627" s="61"/>
      <c r="D627" s="61"/>
      <c r="E627" s="61"/>
      <c r="F627" s="6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</row>
    <row r="628" spans="1:189" ht="12.75" customHeight="1" x14ac:dyDescent="0.2">
      <c r="A628" s="61"/>
      <c r="B628" s="61"/>
      <c r="C628" s="61"/>
      <c r="D628" s="61"/>
      <c r="E628" s="61"/>
      <c r="F628" s="6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</row>
    <row r="629" spans="1:189" ht="12.75" customHeight="1" x14ac:dyDescent="0.2">
      <c r="A629" s="61"/>
      <c r="B629" s="61"/>
      <c r="C629" s="61"/>
      <c r="D629" s="61"/>
      <c r="E629" s="61"/>
      <c r="F629" s="6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</row>
    <row r="630" spans="1:189" ht="12.75" customHeight="1" x14ac:dyDescent="0.2">
      <c r="A630" s="61"/>
      <c r="B630" s="61"/>
      <c r="C630" s="61"/>
      <c r="D630" s="61"/>
      <c r="E630" s="61"/>
      <c r="F630" s="6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</row>
    <row r="631" spans="1:189" ht="12.75" customHeight="1" x14ac:dyDescent="0.2">
      <c r="A631" s="61"/>
      <c r="B631" s="61"/>
      <c r="C631" s="61"/>
      <c r="D631" s="61"/>
      <c r="E631" s="61"/>
      <c r="F631" s="6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</row>
    <row r="632" spans="1:189" ht="12.75" customHeight="1" x14ac:dyDescent="0.2">
      <c r="A632" s="61"/>
      <c r="B632" s="61"/>
      <c r="C632" s="61"/>
      <c r="D632" s="61"/>
      <c r="E632" s="61"/>
      <c r="F632" s="6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</row>
    <row r="633" spans="1:189" ht="12.75" customHeight="1" x14ac:dyDescent="0.2">
      <c r="A633" s="61"/>
      <c r="B633" s="61"/>
      <c r="C633" s="61"/>
      <c r="D633" s="61"/>
      <c r="E633" s="61"/>
      <c r="F633" s="6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</row>
    <row r="634" spans="1:189" ht="12.75" customHeight="1" x14ac:dyDescent="0.2">
      <c r="A634" s="61"/>
      <c r="B634" s="61"/>
      <c r="C634" s="61"/>
      <c r="D634" s="61"/>
      <c r="E634" s="61"/>
      <c r="F634" s="6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</row>
    <row r="635" spans="1:189" ht="12.75" customHeight="1" x14ac:dyDescent="0.2">
      <c r="A635" s="61"/>
      <c r="B635" s="61"/>
      <c r="C635" s="61"/>
      <c r="D635" s="61"/>
      <c r="E635" s="61"/>
      <c r="F635" s="6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</row>
    <row r="636" spans="1:189" ht="12.75" customHeight="1" x14ac:dyDescent="0.2">
      <c r="A636" s="61"/>
      <c r="B636" s="61"/>
      <c r="C636" s="61"/>
      <c r="D636" s="61"/>
      <c r="E636" s="61"/>
      <c r="F636" s="6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</row>
    <row r="637" spans="1:189" ht="12.75" customHeight="1" x14ac:dyDescent="0.2">
      <c r="A637" s="61"/>
      <c r="B637" s="61"/>
      <c r="C637" s="61"/>
      <c r="D637" s="61"/>
      <c r="E637" s="61"/>
      <c r="F637" s="6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</row>
    <row r="638" spans="1:189" ht="12.75" customHeight="1" x14ac:dyDescent="0.2">
      <c r="A638" s="61"/>
      <c r="B638" s="61"/>
      <c r="C638" s="61"/>
      <c r="D638" s="61"/>
      <c r="E638" s="61"/>
      <c r="F638" s="6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</row>
    <row r="639" spans="1:189" ht="12.75" customHeight="1" x14ac:dyDescent="0.2">
      <c r="A639" s="61"/>
      <c r="B639" s="61"/>
      <c r="C639" s="61"/>
      <c r="D639" s="61"/>
      <c r="E639" s="61"/>
      <c r="F639" s="6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</row>
    <row r="640" spans="1:189" ht="12.75" customHeight="1" x14ac:dyDescent="0.2">
      <c r="A640" s="61"/>
      <c r="B640" s="61"/>
      <c r="C640" s="61"/>
      <c r="D640" s="61"/>
      <c r="E640" s="61"/>
      <c r="F640" s="6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</row>
    <row r="641" spans="1:189" ht="12.75" customHeight="1" x14ac:dyDescent="0.2">
      <c r="A641" s="61"/>
      <c r="B641" s="61"/>
      <c r="C641" s="61"/>
      <c r="D641" s="61"/>
      <c r="E641" s="61"/>
      <c r="F641" s="6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</row>
    <row r="642" spans="1:189" ht="12.75" customHeight="1" x14ac:dyDescent="0.2">
      <c r="A642" s="61"/>
      <c r="B642" s="61"/>
      <c r="C642" s="61"/>
      <c r="D642" s="61"/>
      <c r="E642" s="61"/>
      <c r="F642" s="6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</row>
    <row r="643" spans="1:189" ht="12.75" customHeight="1" x14ac:dyDescent="0.2">
      <c r="A643" s="61"/>
      <c r="B643" s="61"/>
      <c r="C643" s="61"/>
      <c r="D643" s="61"/>
      <c r="E643" s="61"/>
      <c r="F643" s="6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</row>
    <row r="644" spans="1:189" ht="12.75" customHeight="1" x14ac:dyDescent="0.2">
      <c r="A644" s="61"/>
      <c r="B644" s="61"/>
      <c r="C644" s="61"/>
      <c r="D644" s="61"/>
      <c r="E644" s="61"/>
      <c r="F644" s="6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</row>
    <row r="645" spans="1:189" ht="12.75" customHeight="1" x14ac:dyDescent="0.2">
      <c r="A645" s="61"/>
      <c r="B645" s="61"/>
      <c r="C645" s="61"/>
      <c r="D645" s="61"/>
      <c r="E645" s="61"/>
      <c r="F645" s="6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</row>
    <row r="646" spans="1:189" ht="12.75" customHeight="1" x14ac:dyDescent="0.2">
      <c r="A646" s="61"/>
      <c r="B646" s="61"/>
      <c r="C646" s="61"/>
      <c r="D646" s="61"/>
      <c r="E646" s="61"/>
      <c r="F646" s="6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</row>
    <row r="647" spans="1:189" ht="12.75" customHeight="1" x14ac:dyDescent="0.2">
      <c r="A647" s="61"/>
      <c r="B647" s="61"/>
      <c r="C647" s="61"/>
      <c r="D647" s="61"/>
      <c r="E647" s="61"/>
      <c r="F647" s="6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</row>
    <row r="648" spans="1:189" ht="12.75" customHeight="1" x14ac:dyDescent="0.2">
      <c r="A648" s="61"/>
      <c r="B648" s="61"/>
      <c r="C648" s="61"/>
      <c r="D648" s="61"/>
      <c r="E648" s="61"/>
      <c r="F648" s="6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</row>
    <row r="649" spans="1:189" ht="12.75" customHeight="1" x14ac:dyDescent="0.2">
      <c r="A649" s="61"/>
      <c r="B649" s="61"/>
      <c r="C649" s="61"/>
      <c r="D649" s="61"/>
      <c r="E649" s="61"/>
      <c r="F649" s="6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</row>
    <row r="650" spans="1:189" ht="12.75" customHeight="1" x14ac:dyDescent="0.2">
      <c r="A650" s="61"/>
      <c r="B650" s="61"/>
      <c r="C650" s="61"/>
      <c r="D650" s="61"/>
      <c r="E650" s="61"/>
      <c r="F650" s="6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</row>
    <row r="651" spans="1:189" ht="12.75" customHeight="1" x14ac:dyDescent="0.2">
      <c r="A651" s="61"/>
      <c r="B651" s="61"/>
      <c r="C651" s="61"/>
      <c r="D651" s="61"/>
      <c r="E651" s="61"/>
      <c r="F651" s="6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</row>
    <row r="652" spans="1:189" ht="12.75" customHeight="1" x14ac:dyDescent="0.2">
      <c r="A652" s="61"/>
      <c r="B652" s="61"/>
      <c r="C652" s="61"/>
      <c r="D652" s="61"/>
      <c r="E652" s="61"/>
      <c r="F652" s="6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</row>
    <row r="653" spans="1:189" ht="12.75" customHeight="1" x14ac:dyDescent="0.2">
      <c r="A653" s="61"/>
      <c r="B653" s="61"/>
      <c r="C653" s="61"/>
      <c r="D653" s="61"/>
      <c r="E653" s="61"/>
      <c r="F653" s="6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</row>
    <row r="654" spans="1:189" ht="12.75" customHeight="1" x14ac:dyDescent="0.2">
      <c r="A654" s="61"/>
      <c r="B654" s="61"/>
      <c r="C654" s="61"/>
      <c r="D654" s="61"/>
      <c r="E654" s="61"/>
      <c r="F654" s="6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</row>
    <row r="655" spans="1:189" ht="12.75" customHeight="1" x14ac:dyDescent="0.2">
      <c r="A655" s="61"/>
      <c r="B655" s="61"/>
      <c r="C655" s="61"/>
      <c r="D655" s="61"/>
      <c r="E655" s="61"/>
      <c r="F655" s="6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</row>
    <row r="656" spans="1:189" ht="12.75" customHeight="1" x14ac:dyDescent="0.2">
      <c r="A656" s="61"/>
      <c r="B656" s="61"/>
      <c r="C656" s="61"/>
      <c r="D656" s="61"/>
      <c r="E656" s="61"/>
      <c r="F656" s="6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</row>
    <row r="657" spans="1:189" ht="12.75" customHeight="1" x14ac:dyDescent="0.2">
      <c r="A657" s="61"/>
      <c r="B657" s="61"/>
      <c r="C657" s="61"/>
      <c r="D657" s="61"/>
      <c r="E657" s="61"/>
      <c r="F657" s="6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</row>
    <row r="658" spans="1:189" ht="12.75" customHeight="1" x14ac:dyDescent="0.2">
      <c r="A658" s="61"/>
      <c r="B658" s="61"/>
      <c r="C658" s="61"/>
      <c r="D658" s="61"/>
      <c r="E658" s="61"/>
      <c r="F658" s="6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</row>
    <row r="659" spans="1:189" ht="12.75" customHeight="1" x14ac:dyDescent="0.2">
      <c r="A659" s="61"/>
      <c r="B659" s="61"/>
      <c r="C659" s="61"/>
      <c r="D659" s="61"/>
      <c r="E659" s="61"/>
      <c r="F659" s="6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</row>
    <row r="660" spans="1:189" ht="12.75" customHeight="1" x14ac:dyDescent="0.2">
      <c r="A660" s="61"/>
      <c r="B660" s="61"/>
      <c r="C660" s="61"/>
      <c r="D660" s="61"/>
      <c r="E660" s="61"/>
      <c r="F660" s="6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</row>
    <row r="661" spans="1:189" ht="12.75" customHeight="1" x14ac:dyDescent="0.2">
      <c r="A661" s="61"/>
      <c r="B661" s="61"/>
      <c r="C661" s="61"/>
      <c r="D661" s="61"/>
      <c r="E661" s="61"/>
      <c r="F661" s="6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</row>
    <row r="662" spans="1:189" ht="12.75" customHeight="1" x14ac:dyDescent="0.2">
      <c r="A662" s="61"/>
      <c r="B662" s="61"/>
      <c r="C662" s="61"/>
      <c r="D662" s="61"/>
      <c r="E662" s="61"/>
      <c r="F662" s="6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</row>
    <row r="663" spans="1:189" ht="12.75" customHeight="1" x14ac:dyDescent="0.2">
      <c r="A663" s="61"/>
      <c r="B663" s="61"/>
      <c r="C663" s="61"/>
      <c r="D663" s="61"/>
      <c r="E663" s="61"/>
      <c r="F663" s="6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</row>
    <row r="664" spans="1:189" ht="12.75" customHeight="1" x14ac:dyDescent="0.2">
      <c r="A664" s="61"/>
      <c r="B664" s="61"/>
      <c r="C664" s="61"/>
      <c r="D664" s="61"/>
      <c r="E664" s="61"/>
      <c r="F664" s="6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</row>
    <row r="665" spans="1:189" ht="12.75" customHeight="1" x14ac:dyDescent="0.2">
      <c r="A665" s="61"/>
      <c r="B665" s="61"/>
      <c r="C665" s="61"/>
      <c r="D665" s="61"/>
      <c r="E665" s="61"/>
      <c r="F665" s="6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</row>
    <row r="666" spans="1:189" ht="12.75" customHeight="1" x14ac:dyDescent="0.2">
      <c r="A666" s="61"/>
      <c r="B666" s="61"/>
      <c r="C666" s="61"/>
      <c r="D666" s="61"/>
      <c r="E666" s="61"/>
      <c r="F666" s="6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</row>
    <row r="667" spans="1:189" ht="12.75" customHeight="1" x14ac:dyDescent="0.2">
      <c r="A667" s="61"/>
      <c r="B667" s="61"/>
      <c r="C667" s="61"/>
      <c r="D667" s="61"/>
      <c r="E667" s="61"/>
      <c r="F667" s="6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</row>
    <row r="668" spans="1:189" ht="12.75" customHeight="1" x14ac:dyDescent="0.2">
      <c r="A668" s="61"/>
      <c r="B668" s="61"/>
      <c r="C668" s="61"/>
      <c r="D668" s="61"/>
      <c r="E668" s="61"/>
      <c r="F668" s="6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</row>
    <row r="669" spans="1:189" ht="12.75" customHeight="1" x14ac:dyDescent="0.2">
      <c r="A669" s="61"/>
      <c r="B669" s="61"/>
      <c r="C669" s="61"/>
      <c r="D669" s="61"/>
      <c r="E669" s="61"/>
      <c r="F669" s="6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</row>
    <row r="670" spans="1:189" ht="12.75" customHeight="1" x14ac:dyDescent="0.2">
      <c r="A670" s="61"/>
      <c r="B670" s="61"/>
      <c r="C670" s="61"/>
      <c r="D670" s="61"/>
      <c r="E670" s="61"/>
      <c r="F670" s="6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</row>
    <row r="671" spans="1:189" ht="12.75" customHeight="1" x14ac:dyDescent="0.2">
      <c r="A671" s="61"/>
      <c r="B671" s="61"/>
      <c r="C671" s="61"/>
      <c r="D671" s="61"/>
      <c r="E671" s="61"/>
      <c r="F671" s="6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</row>
    <row r="672" spans="1:189" ht="12.75" customHeight="1" x14ac:dyDescent="0.2">
      <c r="A672" s="61"/>
      <c r="B672" s="61"/>
      <c r="C672" s="61"/>
      <c r="D672" s="61"/>
      <c r="E672" s="61"/>
      <c r="F672" s="6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</row>
    <row r="673" spans="1:189" ht="12.75" customHeight="1" x14ac:dyDescent="0.2">
      <c r="A673" s="61"/>
      <c r="B673" s="61"/>
      <c r="C673" s="61"/>
      <c r="D673" s="61"/>
      <c r="E673" s="61"/>
      <c r="F673" s="6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</row>
    <row r="674" spans="1:189" ht="12.75" customHeight="1" x14ac:dyDescent="0.2">
      <c r="A674" s="61"/>
      <c r="B674" s="61"/>
      <c r="C674" s="61"/>
      <c r="D674" s="61"/>
      <c r="E674" s="61"/>
      <c r="F674" s="6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</row>
    <row r="675" spans="1:189" ht="12.75" customHeight="1" x14ac:dyDescent="0.2">
      <c r="A675" s="61"/>
      <c r="B675" s="61"/>
      <c r="C675" s="61"/>
      <c r="D675" s="61"/>
      <c r="E675" s="61"/>
      <c r="F675" s="6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</row>
    <row r="676" spans="1:189" ht="12.75" customHeight="1" x14ac:dyDescent="0.2">
      <c r="A676" s="61"/>
      <c r="B676" s="61"/>
      <c r="C676" s="61"/>
      <c r="D676" s="61"/>
      <c r="E676" s="61"/>
      <c r="F676" s="6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</row>
    <row r="677" spans="1:189" ht="12.75" customHeight="1" x14ac:dyDescent="0.2">
      <c r="A677" s="61"/>
      <c r="B677" s="61"/>
      <c r="C677" s="61"/>
      <c r="D677" s="61"/>
      <c r="E677" s="61"/>
      <c r="F677" s="6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</row>
    <row r="678" spans="1:189" ht="12.75" customHeight="1" x14ac:dyDescent="0.2">
      <c r="A678" s="61"/>
      <c r="B678" s="61"/>
      <c r="C678" s="61"/>
      <c r="D678" s="61"/>
      <c r="E678" s="61"/>
      <c r="F678" s="6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</row>
    <row r="679" spans="1:189" ht="12.75" customHeight="1" x14ac:dyDescent="0.2">
      <c r="A679" s="61"/>
      <c r="B679" s="61"/>
      <c r="C679" s="61"/>
      <c r="D679" s="61"/>
      <c r="E679" s="61"/>
      <c r="F679" s="6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</row>
    <row r="680" spans="1:189" ht="12.75" customHeight="1" x14ac:dyDescent="0.2">
      <c r="A680" s="61"/>
      <c r="B680" s="61"/>
      <c r="C680" s="61"/>
      <c r="D680" s="61"/>
      <c r="E680" s="61"/>
      <c r="F680" s="6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</row>
    <row r="681" spans="1:189" ht="12.75" customHeight="1" x14ac:dyDescent="0.2">
      <c r="A681" s="61"/>
      <c r="B681" s="61"/>
      <c r="C681" s="61"/>
      <c r="D681" s="61"/>
      <c r="E681" s="61"/>
      <c r="F681" s="6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</row>
    <row r="682" spans="1:189" ht="12.75" customHeight="1" x14ac:dyDescent="0.2">
      <c r="A682" s="61"/>
      <c r="B682" s="61"/>
      <c r="C682" s="61"/>
      <c r="D682" s="61"/>
      <c r="E682" s="61"/>
      <c r="F682" s="6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</row>
    <row r="683" spans="1:189" ht="12.75" customHeight="1" x14ac:dyDescent="0.2">
      <c r="A683" s="61"/>
      <c r="B683" s="61"/>
      <c r="C683" s="61"/>
      <c r="D683" s="61"/>
      <c r="E683" s="61"/>
      <c r="F683" s="6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</row>
    <row r="684" spans="1:189" ht="12.75" customHeight="1" x14ac:dyDescent="0.2">
      <c r="A684" s="61"/>
      <c r="B684" s="61"/>
      <c r="C684" s="61"/>
      <c r="D684" s="61"/>
      <c r="E684" s="61"/>
      <c r="F684" s="6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</row>
    <row r="685" spans="1:189" ht="12.75" customHeight="1" x14ac:dyDescent="0.2">
      <c r="A685" s="61"/>
      <c r="B685" s="61"/>
      <c r="C685" s="61"/>
      <c r="D685" s="61"/>
      <c r="E685" s="61"/>
      <c r="F685" s="6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</row>
    <row r="686" spans="1:189" ht="12.75" customHeight="1" x14ac:dyDescent="0.2">
      <c r="A686" s="61"/>
      <c r="B686" s="61"/>
      <c r="C686" s="61"/>
      <c r="D686" s="61"/>
      <c r="E686" s="61"/>
      <c r="F686" s="6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</row>
    <row r="687" spans="1:189" ht="12.75" customHeight="1" x14ac:dyDescent="0.2">
      <c r="A687" s="61"/>
      <c r="B687" s="61"/>
      <c r="C687" s="61"/>
      <c r="D687" s="61"/>
      <c r="E687" s="61"/>
      <c r="F687" s="6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</row>
    <row r="688" spans="1:189" ht="12.75" customHeight="1" x14ac:dyDescent="0.2">
      <c r="A688" s="61"/>
      <c r="B688" s="61"/>
      <c r="C688" s="61"/>
      <c r="D688" s="61"/>
      <c r="E688" s="61"/>
      <c r="F688" s="6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</row>
    <row r="689" spans="1:189" ht="12.75" customHeight="1" x14ac:dyDescent="0.2">
      <c r="A689" s="61"/>
      <c r="B689" s="61"/>
      <c r="C689" s="61"/>
      <c r="D689" s="61"/>
      <c r="E689" s="61"/>
      <c r="F689" s="6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</row>
    <row r="690" spans="1:189" ht="12.75" customHeight="1" x14ac:dyDescent="0.2">
      <c r="A690" s="61"/>
      <c r="B690" s="61"/>
      <c r="C690" s="61"/>
      <c r="D690" s="61"/>
      <c r="E690" s="61"/>
      <c r="F690" s="6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</row>
    <row r="691" spans="1:189" ht="12.75" customHeight="1" x14ac:dyDescent="0.2">
      <c r="A691" s="61"/>
      <c r="B691" s="61"/>
      <c r="C691" s="61"/>
      <c r="D691" s="61"/>
      <c r="E691" s="61"/>
      <c r="F691" s="6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</row>
    <row r="692" spans="1:189" ht="12.75" customHeight="1" x14ac:dyDescent="0.2">
      <c r="A692" s="61"/>
      <c r="B692" s="61"/>
      <c r="C692" s="61"/>
      <c r="D692" s="61"/>
      <c r="E692" s="61"/>
      <c r="F692" s="6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</row>
    <row r="693" spans="1:189" ht="12.75" customHeight="1" x14ac:dyDescent="0.2">
      <c r="A693" s="61"/>
      <c r="B693" s="61"/>
      <c r="C693" s="61"/>
      <c r="D693" s="61"/>
      <c r="E693" s="61"/>
      <c r="F693" s="6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</row>
    <row r="694" spans="1:189" ht="12.75" customHeight="1" x14ac:dyDescent="0.2">
      <c r="A694" s="61"/>
      <c r="B694" s="61"/>
      <c r="C694" s="61"/>
      <c r="D694" s="61"/>
      <c r="E694" s="61"/>
      <c r="F694" s="6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</row>
    <row r="695" spans="1:189" ht="12.75" customHeight="1" x14ac:dyDescent="0.2">
      <c r="A695" s="61"/>
      <c r="B695" s="61"/>
      <c r="C695" s="61"/>
      <c r="D695" s="61"/>
      <c r="E695" s="61"/>
      <c r="F695" s="6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</row>
    <row r="696" spans="1:189" ht="12.75" customHeight="1" x14ac:dyDescent="0.2">
      <c r="A696" s="61"/>
      <c r="B696" s="61"/>
      <c r="C696" s="61"/>
      <c r="D696" s="61"/>
      <c r="E696" s="61"/>
      <c r="F696" s="6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</row>
    <row r="697" spans="1:189" ht="12.75" customHeight="1" x14ac:dyDescent="0.2">
      <c r="A697" s="61"/>
      <c r="B697" s="61"/>
      <c r="C697" s="61"/>
      <c r="D697" s="61"/>
      <c r="E697" s="61"/>
      <c r="F697" s="6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</row>
    <row r="698" spans="1:189" ht="12.75" customHeight="1" x14ac:dyDescent="0.2">
      <c r="A698" s="61"/>
      <c r="B698" s="61"/>
      <c r="C698" s="61"/>
      <c r="D698" s="61"/>
      <c r="E698" s="61"/>
      <c r="F698" s="6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</row>
    <row r="699" spans="1:189" ht="12.75" customHeight="1" x14ac:dyDescent="0.2">
      <c r="A699" s="61"/>
      <c r="B699" s="61"/>
      <c r="C699" s="61"/>
      <c r="D699" s="61"/>
      <c r="E699" s="61"/>
      <c r="F699" s="6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</row>
    <row r="700" spans="1:189" ht="12.75" customHeight="1" x14ac:dyDescent="0.2">
      <c r="A700" s="61"/>
      <c r="B700" s="61"/>
      <c r="C700" s="61"/>
      <c r="D700" s="61"/>
      <c r="E700" s="61"/>
      <c r="F700" s="6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</row>
    <row r="701" spans="1:189" ht="12.75" customHeight="1" x14ac:dyDescent="0.2">
      <c r="A701" s="61"/>
      <c r="B701" s="61"/>
      <c r="C701" s="61"/>
      <c r="D701" s="61"/>
      <c r="E701" s="61"/>
      <c r="F701" s="6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</row>
    <row r="702" spans="1:189" ht="12.75" customHeight="1" x14ac:dyDescent="0.2">
      <c r="A702" s="61"/>
      <c r="B702" s="61"/>
      <c r="C702" s="61"/>
      <c r="D702" s="61"/>
      <c r="E702" s="61"/>
      <c r="F702" s="6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</row>
    <row r="703" spans="1:189" ht="12.75" customHeight="1" x14ac:dyDescent="0.2">
      <c r="A703" s="61"/>
      <c r="B703" s="61"/>
      <c r="C703" s="61"/>
      <c r="D703" s="61"/>
      <c r="E703" s="61"/>
      <c r="F703" s="6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</row>
    <row r="704" spans="1:189" ht="12.75" customHeight="1" x14ac:dyDescent="0.2">
      <c r="A704" s="61"/>
      <c r="B704" s="61"/>
      <c r="C704" s="61"/>
      <c r="D704" s="61"/>
      <c r="E704" s="61"/>
      <c r="F704" s="6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</row>
    <row r="705" spans="1:189" ht="12.75" customHeight="1" x14ac:dyDescent="0.2">
      <c r="A705" s="61"/>
      <c r="B705" s="61"/>
      <c r="C705" s="61"/>
      <c r="D705" s="61"/>
      <c r="E705" s="61"/>
      <c r="F705" s="6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</row>
    <row r="706" spans="1:189" ht="12.75" customHeight="1" x14ac:dyDescent="0.2">
      <c r="A706" s="61"/>
      <c r="B706" s="61"/>
      <c r="C706" s="61"/>
      <c r="D706" s="61"/>
      <c r="E706" s="61"/>
      <c r="F706" s="6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</row>
    <row r="707" spans="1:189" ht="12.75" customHeight="1" x14ac:dyDescent="0.2">
      <c r="A707" s="61"/>
      <c r="B707" s="61"/>
      <c r="C707" s="61"/>
      <c r="D707" s="61"/>
      <c r="E707" s="61"/>
      <c r="F707" s="6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</row>
    <row r="708" spans="1:189" ht="12.75" customHeight="1" x14ac:dyDescent="0.2">
      <c r="A708" s="61"/>
      <c r="B708" s="61"/>
      <c r="C708" s="61"/>
      <c r="D708" s="61"/>
      <c r="E708" s="61"/>
      <c r="F708" s="6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</row>
    <row r="709" spans="1:189" ht="12.75" customHeight="1" x14ac:dyDescent="0.2">
      <c r="A709" s="61"/>
      <c r="B709" s="61"/>
      <c r="C709" s="61"/>
      <c r="D709" s="61"/>
      <c r="E709" s="61"/>
      <c r="F709" s="6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</row>
    <row r="710" spans="1:189" ht="12.75" customHeight="1" x14ac:dyDescent="0.2">
      <c r="A710" s="61"/>
      <c r="B710" s="61"/>
      <c r="C710" s="61"/>
      <c r="D710" s="61"/>
      <c r="E710" s="61"/>
      <c r="F710" s="6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</row>
    <row r="711" spans="1:189" ht="12.75" customHeight="1" x14ac:dyDescent="0.2">
      <c r="A711" s="61"/>
      <c r="B711" s="61"/>
      <c r="C711" s="61"/>
      <c r="D711" s="61"/>
      <c r="E711" s="61"/>
      <c r="F711" s="6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</row>
    <row r="712" spans="1:189" ht="12.75" customHeight="1" x14ac:dyDescent="0.2">
      <c r="A712" s="61"/>
      <c r="B712" s="61"/>
      <c r="C712" s="61"/>
      <c r="D712" s="61"/>
      <c r="E712" s="61"/>
      <c r="F712" s="6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</row>
    <row r="713" spans="1:189" ht="12.75" customHeight="1" x14ac:dyDescent="0.2">
      <c r="A713" s="61"/>
      <c r="B713" s="61"/>
      <c r="C713" s="61"/>
      <c r="D713" s="61"/>
      <c r="E713" s="61"/>
      <c r="F713" s="6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</row>
    <row r="714" spans="1:189" ht="12.75" customHeight="1" x14ac:dyDescent="0.2">
      <c r="A714" s="61"/>
      <c r="B714" s="61"/>
      <c r="C714" s="61"/>
      <c r="D714" s="61"/>
      <c r="E714" s="61"/>
      <c r="F714" s="6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</row>
    <row r="715" spans="1:189" ht="12.75" customHeight="1" x14ac:dyDescent="0.2">
      <c r="A715" s="61"/>
      <c r="B715" s="61"/>
      <c r="C715" s="61"/>
      <c r="D715" s="61"/>
      <c r="E715" s="61"/>
      <c r="F715" s="6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</row>
    <row r="716" spans="1:189" ht="12.75" customHeight="1" x14ac:dyDescent="0.2">
      <c r="A716" s="61"/>
      <c r="B716" s="61"/>
      <c r="C716" s="61"/>
      <c r="D716" s="61"/>
      <c r="E716" s="61"/>
      <c r="F716" s="6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</row>
    <row r="717" spans="1:189" ht="12.75" customHeight="1" x14ac:dyDescent="0.2">
      <c r="A717" s="61"/>
      <c r="B717" s="61"/>
      <c r="C717" s="61"/>
      <c r="D717" s="61"/>
      <c r="E717" s="61"/>
      <c r="F717" s="6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</row>
    <row r="718" spans="1:189" ht="12.75" customHeight="1" x14ac:dyDescent="0.2">
      <c r="A718" s="61"/>
      <c r="B718" s="61"/>
      <c r="C718" s="61"/>
      <c r="D718" s="61"/>
      <c r="E718" s="61"/>
      <c r="F718" s="6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</row>
    <row r="719" spans="1:189" ht="12.75" customHeight="1" x14ac:dyDescent="0.2">
      <c r="A719" s="61"/>
      <c r="B719" s="61"/>
      <c r="C719" s="61"/>
      <c r="D719" s="61"/>
      <c r="E719" s="61"/>
      <c r="F719" s="6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</row>
    <row r="720" spans="1:189" ht="12.75" customHeight="1" x14ac:dyDescent="0.2">
      <c r="A720" s="61"/>
      <c r="B720" s="61"/>
      <c r="C720" s="61"/>
      <c r="D720" s="61"/>
      <c r="E720" s="61"/>
      <c r="F720" s="6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</row>
    <row r="721" spans="1:189" ht="12.75" customHeight="1" x14ac:dyDescent="0.2">
      <c r="A721" s="61"/>
      <c r="B721" s="61"/>
      <c r="C721" s="61"/>
      <c r="D721" s="61"/>
      <c r="E721" s="61"/>
      <c r="F721" s="6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</row>
    <row r="722" spans="1:189" ht="12.75" customHeight="1" x14ac:dyDescent="0.2">
      <c r="A722" s="61"/>
      <c r="B722" s="61"/>
      <c r="C722" s="61"/>
      <c r="D722" s="61"/>
      <c r="E722" s="61"/>
      <c r="F722" s="6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</row>
    <row r="723" spans="1:189" ht="12.75" customHeight="1" x14ac:dyDescent="0.2">
      <c r="A723" s="61"/>
      <c r="B723" s="61"/>
      <c r="C723" s="61"/>
      <c r="D723" s="61"/>
      <c r="E723" s="61"/>
      <c r="F723" s="6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</row>
    <row r="724" spans="1:189" ht="12.75" customHeight="1" x14ac:dyDescent="0.2">
      <c r="A724" s="61"/>
      <c r="B724" s="61"/>
      <c r="C724" s="61"/>
      <c r="D724" s="61"/>
      <c r="E724" s="61"/>
      <c r="F724" s="6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</row>
    <row r="725" spans="1:189" ht="12.75" customHeight="1" x14ac:dyDescent="0.2">
      <c r="A725" s="61"/>
      <c r="B725" s="61"/>
      <c r="C725" s="61"/>
      <c r="D725" s="61"/>
      <c r="E725" s="61"/>
      <c r="F725" s="6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</row>
    <row r="726" spans="1:189" ht="12.75" customHeight="1" x14ac:dyDescent="0.2">
      <c r="A726" s="61"/>
      <c r="B726" s="61"/>
      <c r="C726" s="61"/>
      <c r="D726" s="61"/>
      <c r="E726" s="61"/>
      <c r="F726" s="6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</row>
    <row r="727" spans="1:189" ht="12.75" customHeight="1" x14ac:dyDescent="0.2">
      <c r="A727" s="61"/>
      <c r="B727" s="61"/>
      <c r="C727" s="61"/>
      <c r="D727" s="61"/>
      <c r="E727" s="61"/>
      <c r="F727" s="6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</row>
    <row r="728" spans="1:189" ht="12.75" customHeight="1" x14ac:dyDescent="0.2">
      <c r="A728" s="61"/>
      <c r="B728" s="61"/>
      <c r="C728" s="61"/>
      <c r="D728" s="61"/>
      <c r="E728" s="61"/>
      <c r="F728" s="6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</row>
    <row r="729" spans="1:189" ht="12.75" customHeight="1" x14ac:dyDescent="0.2">
      <c r="A729" s="61"/>
      <c r="B729" s="61"/>
      <c r="C729" s="61"/>
      <c r="D729" s="61"/>
      <c r="E729" s="61"/>
      <c r="F729" s="6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</row>
    <row r="730" spans="1:189" ht="12.75" customHeight="1" x14ac:dyDescent="0.2">
      <c r="A730" s="61"/>
      <c r="B730" s="61"/>
      <c r="C730" s="61"/>
      <c r="D730" s="61"/>
      <c r="E730" s="61"/>
      <c r="F730" s="6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</row>
    <row r="731" spans="1:189" ht="12.75" customHeight="1" x14ac:dyDescent="0.2">
      <c r="A731" s="61"/>
      <c r="B731" s="61"/>
      <c r="C731" s="61"/>
      <c r="D731" s="61"/>
      <c r="E731" s="61"/>
      <c r="F731" s="6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</row>
    <row r="732" spans="1:189" ht="12.75" customHeight="1" x14ac:dyDescent="0.2">
      <c r="A732" s="61"/>
      <c r="B732" s="61"/>
      <c r="C732" s="61"/>
      <c r="D732" s="61"/>
      <c r="E732" s="61"/>
      <c r="F732" s="6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</row>
    <row r="733" spans="1:189" ht="12.75" customHeight="1" x14ac:dyDescent="0.2">
      <c r="A733" s="61"/>
      <c r="B733" s="61"/>
      <c r="C733" s="61"/>
      <c r="D733" s="61"/>
      <c r="E733" s="61"/>
      <c r="F733" s="6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</row>
    <row r="734" spans="1:189" ht="12.75" customHeight="1" x14ac:dyDescent="0.2">
      <c r="A734" s="61"/>
      <c r="B734" s="61"/>
      <c r="C734" s="61"/>
      <c r="D734" s="61"/>
      <c r="E734" s="61"/>
      <c r="F734" s="6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</row>
    <row r="735" spans="1:189" ht="12.75" customHeight="1" x14ac:dyDescent="0.2">
      <c r="A735" s="61"/>
      <c r="B735" s="61"/>
      <c r="C735" s="61"/>
      <c r="D735" s="61"/>
      <c r="E735" s="61"/>
      <c r="F735" s="6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</row>
    <row r="736" spans="1:189" ht="12.75" customHeight="1" x14ac:dyDescent="0.2">
      <c r="A736" s="61"/>
      <c r="B736" s="61"/>
      <c r="C736" s="61"/>
      <c r="D736" s="61"/>
      <c r="E736" s="61"/>
      <c r="F736" s="6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</row>
    <row r="737" spans="1:189" ht="12.75" customHeight="1" x14ac:dyDescent="0.2">
      <c r="A737" s="61"/>
      <c r="B737" s="61"/>
      <c r="C737" s="61"/>
      <c r="D737" s="61"/>
      <c r="E737" s="61"/>
      <c r="F737" s="6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</row>
    <row r="738" spans="1:189" ht="12.75" customHeight="1" x14ac:dyDescent="0.2">
      <c r="A738" s="61"/>
      <c r="B738" s="61"/>
      <c r="C738" s="61"/>
      <c r="D738" s="61"/>
      <c r="E738" s="61"/>
      <c r="F738" s="6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</row>
    <row r="739" spans="1:189" ht="12.75" customHeight="1" x14ac:dyDescent="0.2">
      <c r="A739" s="61"/>
      <c r="B739" s="61"/>
      <c r="C739" s="61"/>
      <c r="D739" s="61"/>
      <c r="E739" s="61"/>
      <c r="F739" s="6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</row>
    <row r="740" spans="1:189" ht="12.75" customHeight="1" x14ac:dyDescent="0.2">
      <c r="A740" s="61"/>
      <c r="B740" s="61"/>
      <c r="C740" s="61"/>
      <c r="D740" s="61"/>
      <c r="E740" s="61"/>
      <c r="F740" s="6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</row>
    <row r="741" spans="1:189" ht="12.75" customHeight="1" x14ac:dyDescent="0.2">
      <c r="A741" s="61"/>
      <c r="B741" s="61"/>
      <c r="C741" s="61"/>
      <c r="D741" s="61"/>
      <c r="E741" s="61"/>
      <c r="F741" s="6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</row>
    <row r="742" spans="1:189" ht="12.75" customHeight="1" x14ac:dyDescent="0.2">
      <c r="A742" s="61"/>
      <c r="B742" s="61"/>
      <c r="C742" s="61"/>
      <c r="D742" s="61"/>
      <c r="E742" s="61"/>
      <c r="F742" s="6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</row>
    <row r="743" spans="1:189" ht="12.75" customHeight="1" x14ac:dyDescent="0.2">
      <c r="A743" s="61"/>
      <c r="B743" s="61"/>
      <c r="C743" s="61"/>
      <c r="D743" s="61"/>
      <c r="E743" s="61"/>
      <c r="F743" s="6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</row>
    <row r="744" spans="1:189" ht="12.75" customHeight="1" x14ac:dyDescent="0.2">
      <c r="A744" s="61"/>
      <c r="B744" s="61"/>
      <c r="C744" s="61"/>
      <c r="D744" s="61"/>
      <c r="E744" s="61"/>
      <c r="F744" s="6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</row>
    <row r="745" spans="1:189" ht="12.75" customHeight="1" x14ac:dyDescent="0.2">
      <c r="A745" s="61"/>
      <c r="B745" s="61"/>
      <c r="C745" s="61"/>
      <c r="D745" s="61"/>
      <c r="E745" s="61"/>
      <c r="F745" s="6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</row>
    <row r="746" spans="1:189" ht="12.75" customHeight="1" x14ac:dyDescent="0.2">
      <c r="A746" s="61"/>
      <c r="B746" s="61"/>
      <c r="C746" s="61"/>
      <c r="D746" s="61"/>
      <c r="E746" s="61"/>
      <c r="F746" s="6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</row>
    <row r="747" spans="1:189" ht="12.75" customHeight="1" x14ac:dyDescent="0.2">
      <c r="A747" s="61"/>
      <c r="B747" s="61"/>
      <c r="C747" s="61"/>
      <c r="D747" s="61"/>
      <c r="E747" s="61"/>
      <c r="F747" s="6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</row>
    <row r="748" spans="1:189" ht="12.75" customHeight="1" x14ac:dyDescent="0.2">
      <c r="A748" s="61"/>
      <c r="B748" s="61"/>
      <c r="C748" s="61"/>
      <c r="D748" s="61"/>
      <c r="E748" s="61"/>
      <c r="F748" s="6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</row>
    <row r="749" spans="1:189" ht="12.75" customHeight="1" x14ac:dyDescent="0.2">
      <c r="A749" s="61"/>
      <c r="B749" s="61"/>
      <c r="C749" s="61"/>
      <c r="D749" s="61"/>
      <c r="E749" s="61"/>
      <c r="F749" s="6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</row>
    <row r="750" spans="1:189" ht="12.75" customHeight="1" x14ac:dyDescent="0.2">
      <c r="A750" s="61"/>
      <c r="B750" s="61"/>
      <c r="C750" s="61"/>
      <c r="D750" s="61"/>
      <c r="E750" s="61"/>
      <c r="F750" s="6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</row>
    <row r="751" spans="1:189" ht="12.75" customHeight="1" x14ac:dyDescent="0.2">
      <c r="A751" s="61"/>
      <c r="B751" s="61"/>
      <c r="C751" s="61"/>
      <c r="D751" s="61"/>
      <c r="E751" s="61"/>
      <c r="F751" s="6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</row>
    <row r="752" spans="1:189" ht="12.75" customHeight="1" x14ac:dyDescent="0.2">
      <c r="A752" s="61"/>
      <c r="B752" s="61"/>
      <c r="C752" s="61"/>
      <c r="D752" s="61"/>
      <c r="E752" s="61"/>
      <c r="F752" s="6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</row>
    <row r="753" spans="1:189" ht="12.75" customHeight="1" x14ac:dyDescent="0.2">
      <c r="A753" s="61"/>
      <c r="B753" s="61"/>
      <c r="C753" s="61"/>
      <c r="D753" s="61"/>
      <c r="E753" s="61"/>
      <c r="F753" s="6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</row>
    <row r="754" spans="1:189" ht="12.75" customHeight="1" x14ac:dyDescent="0.2">
      <c r="A754" s="61"/>
      <c r="B754" s="61"/>
      <c r="C754" s="61"/>
      <c r="D754" s="61"/>
      <c r="E754" s="61"/>
      <c r="F754" s="6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</row>
    <row r="755" spans="1:189" ht="12.75" customHeight="1" x14ac:dyDescent="0.2">
      <c r="A755" s="61"/>
      <c r="B755" s="61"/>
      <c r="C755" s="61"/>
      <c r="D755" s="61"/>
      <c r="E755" s="61"/>
      <c r="F755" s="6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</row>
    <row r="756" spans="1:189" ht="12.75" customHeight="1" x14ac:dyDescent="0.2">
      <c r="A756" s="61"/>
      <c r="B756" s="61"/>
      <c r="C756" s="61"/>
      <c r="D756" s="61"/>
      <c r="E756" s="61"/>
      <c r="F756" s="6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</row>
    <row r="757" spans="1:189" ht="12.75" customHeight="1" x14ac:dyDescent="0.2">
      <c r="A757" s="61"/>
      <c r="B757" s="61"/>
      <c r="C757" s="61"/>
      <c r="D757" s="61"/>
      <c r="E757" s="61"/>
      <c r="F757" s="6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</row>
    <row r="758" spans="1:189" ht="12.75" customHeight="1" x14ac:dyDescent="0.2">
      <c r="A758" s="61"/>
      <c r="B758" s="61"/>
      <c r="C758" s="61"/>
      <c r="D758" s="61"/>
      <c r="E758" s="61"/>
      <c r="F758" s="6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</row>
    <row r="759" spans="1:189" ht="12.75" customHeight="1" x14ac:dyDescent="0.2">
      <c r="A759" s="61"/>
      <c r="B759" s="61"/>
      <c r="C759" s="61"/>
      <c r="D759" s="61"/>
      <c r="E759" s="61"/>
      <c r="F759" s="6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</row>
    <row r="760" spans="1:189" ht="12.75" customHeight="1" x14ac:dyDescent="0.2">
      <c r="A760" s="61"/>
      <c r="B760" s="61"/>
      <c r="C760" s="61"/>
      <c r="D760" s="61"/>
      <c r="E760" s="61"/>
      <c r="F760" s="6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</row>
    <row r="761" spans="1:189" ht="12.75" customHeight="1" x14ac:dyDescent="0.2">
      <c r="A761" s="61"/>
      <c r="B761" s="61"/>
      <c r="C761" s="61"/>
      <c r="D761" s="61"/>
      <c r="E761" s="61"/>
      <c r="F761" s="6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</row>
    <row r="762" spans="1:189" ht="12.75" customHeight="1" x14ac:dyDescent="0.2">
      <c r="A762" s="61"/>
      <c r="B762" s="61"/>
      <c r="C762" s="61"/>
      <c r="D762" s="61"/>
      <c r="E762" s="61"/>
      <c r="F762" s="6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</row>
    <row r="763" spans="1:189" ht="12.75" customHeight="1" x14ac:dyDescent="0.2">
      <c r="A763" s="61"/>
      <c r="B763" s="61"/>
      <c r="C763" s="61"/>
      <c r="D763" s="61"/>
      <c r="E763" s="61"/>
      <c r="F763" s="6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</row>
    <row r="764" spans="1:189" ht="12.75" customHeight="1" x14ac:dyDescent="0.2">
      <c r="A764" s="61"/>
      <c r="B764" s="61"/>
      <c r="C764" s="61"/>
      <c r="D764" s="61"/>
      <c r="E764" s="61"/>
      <c r="F764" s="6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</row>
    <row r="765" spans="1:189" ht="12.75" customHeight="1" x14ac:dyDescent="0.2">
      <c r="A765" s="61"/>
      <c r="B765" s="61"/>
      <c r="C765" s="61"/>
      <c r="D765" s="61"/>
      <c r="E765" s="61"/>
      <c r="F765" s="6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</row>
    <row r="766" spans="1:189" ht="12.75" customHeight="1" x14ac:dyDescent="0.2">
      <c r="A766" s="61"/>
      <c r="B766" s="61"/>
      <c r="C766" s="61"/>
      <c r="D766" s="61"/>
      <c r="E766" s="61"/>
      <c r="F766" s="6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</row>
    <row r="767" spans="1:189" ht="12.75" customHeight="1" x14ac:dyDescent="0.2">
      <c r="A767" s="61"/>
      <c r="B767" s="61"/>
      <c r="C767" s="61"/>
      <c r="D767" s="61"/>
      <c r="E767" s="61"/>
      <c r="F767" s="6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</row>
    <row r="768" spans="1:189" ht="12.75" customHeight="1" x14ac:dyDescent="0.2">
      <c r="A768" s="61"/>
      <c r="B768" s="61"/>
      <c r="C768" s="61"/>
      <c r="D768" s="61"/>
      <c r="E768" s="61"/>
      <c r="F768" s="6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</row>
    <row r="769" spans="1:189" ht="12.75" customHeight="1" x14ac:dyDescent="0.2">
      <c r="A769" s="61"/>
      <c r="B769" s="61"/>
      <c r="C769" s="61"/>
      <c r="D769" s="61"/>
      <c r="E769" s="61"/>
      <c r="F769" s="6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</row>
    <row r="770" spans="1:189" ht="12.75" customHeight="1" x14ac:dyDescent="0.2">
      <c r="A770" s="61"/>
      <c r="B770" s="61"/>
      <c r="C770" s="61"/>
      <c r="D770" s="61"/>
      <c r="E770" s="61"/>
      <c r="F770" s="6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</row>
    <row r="771" spans="1:189" ht="12.75" customHeight="1" x14ac:dyDescent="0.2">
      <c r="A771" s="61"/>
      <c r="B771" s="61"/>
      <c r="C771" s="61"/>
      <c r="D771" s="61"/>
      <c r="E771" s="61"/>
      <c r="F771" s="6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</row>
    <row r="772" spans="1:189" ht="12.75" customHeight="1" x14ac:dyDescent="0.2">
      <c r="A772" s="61"/>
      <c r="B772" s="61"/>
      <c r="C772" s="61"/>
      <c r="D772" s="61"/>
      <c r="E772" s="61"/>
      <c r="F772" s="6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</row>
    <row r="773" spans="1:189" ht="12.75" customHeight="1" x14ac:dyDescent="0.2">
      <c r="A773" s="61"/>
      <c r="B773" s="61"/>
      <c r="C773" s="61"/>
      <c r="D773" s="61"/>
      <c r="E773" s="61"/>
      <c r="F773" s="6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</row>
    <row r="774" spans="1:189" ht="12.75" customHeight="1" x14ac:dyDescent="0.2">
      <c r="A774" s="61"/>
      <c r="B774" s="61"/>
      <c r="C774" s="61"/>
      <c r="D774" s="61"/>
      <c r="E774" s="61"/>
      <c r="F774" s="6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</row>
    <row r="775" spans="1:189" ht="12.75" customHeight="1" x14ac:dyDescent="0.2">
      <c r="A775" s="61"/>
      <c r="B775" s="61"/>
      <c r="C775" s="61"/>
      <c r="D775" s="61"/>
      <c r="E775" s="61"/>
      <c r="F775" s="6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</row>
    <row r="776" spans="1:189" ht="12.75" customHeight="1" x14ac:dyDescent="0.2">
      <c r="A776" s="61"/>
      <c r="B776" s="61"/>
      <c r="C776" s="61"/>
      <c r="D776" s="61"/>
      <c r="E776" s="61"/>
      <c r="F776" s="6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</row>
    <row r="777" spans="1:189" ht="12.75" customHeight="1" x14ac:dyDescent="0.2">
      <c r="A777" s="61"/>
      <c r="B777" s="61"/>
      <c r="C777" s="61"/>
      <c r="D777" s="61"/>
      <c r="E777" s="61"/>
      <c r="F777" s="6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</row>
    <row r="778" spans="1:189" ht="12.75" customHeight="1" x14ac:dyDescent="0.2">
      <c r="A778" s="61"/>
      <c r="B778" s="61"/>
      <c r="C778" s="61"/>
      <c r="D778" s="61"/>
      <c r="E778" s="61"/>
      <c r="F778" s="6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</row>
    <row r="779" spans="1:189" ht="12.75" customHeight="1" x14ac:dyDescent="0.2">
      <c r="A779" s="61"/>
      <c r="B779" s="61"/>
      <c r="C779" s="61"/>
      <c r="D779" s="61"/>
      <c r="E779" s="61"/>
      <c r="F779" s="6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</row>
    <row r="780" spans="1:189" ht="12.75" customHeight="1" x14ac:dyDescent="0.2">
      <c r="A780" s="61"/>
      <c r="B780" s="61"/>
      <c r="C780" s="61"/>
      <c r="D780" s="61"/>
      <c r="E780" s="61"/>
      <c r="F780" s="6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</row>
    <row r="781" spans="1:189" ht="12.75" customHeight="1" x14ac:dyDescent="0.2">
      <c r="A781" s="61"/>
      <c r="B781" s="61"/>
      <c r="C781" s="61"/>
      <c r="D781" s="61"/>
      <c r="E781" s="61"/>
      <c r="F781" s="6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</row>
    <row r="782" spans="1:189" ht="12.75" customHeight="1" x14ac:dyDescent="0.2">
      <c r="A782" s="61"/>
      <c r="B782" s="61"/>
      <c r="C782" s="61"/>
      <c r="D782" s="61"/>
      <c r="E782" s="61"/>
      <c r="F782" s="6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</row>
    <row r="783" spans="1:189" ht="12.75" customHeight="1" x14ac:dyDescent="0.2">
      <c r="A783" s="61"/>
      <c r="B783" s="61"/>
      <c r="C783" s="61"/>
      <c r="D783" s="61"/>
      <c r="E783" s="61"/>
      <c r="F783" s="6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</row>
    <row r="784" spans="1:189" ht="12.75" customHeight="1" x14ac:dyDescent="0.2">
      <c r="A784" s="61"/>
      <c r="B784" s="61"/>
      <c r="C784" s="61"/>
      <c r="D784" s="61"/>
      <c r="E784" s="61"/>
      <c r="F784" s="6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</row>
    <row r="785" spans="1:189" ht="12.75" customHeight="1" x14ac:dyDescent="0.2">
      <c r="A785" s="61"/>
      <c r="B785" s="61"/>
      <c r="C785" s="61"/>
      <c r="D785" s="61"/>
      <c r="E785" s="61"/>
      <c r="F785" s="6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</row>
    <row r="786" spans="1:189" ht="12.75" customHeight="1" x14ac:dyDescent="0.2">
      <c r="A786" s="61"/>
      <c r="B786" s="61"/>
      <c r="C786" s="61"/>
      <c r="D786" s="61"/>
      <c r="E786" s="61"/>
      <c r="F786" s="6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</row>
    <row r="787" spans="1:189" ht="12.75" customHeight="1" x14ac:dyDescent="0.2">
      <c r="A787" s="61"/>
      <c r="B787" s="61"/>
      <c r="C787" s="61"/>
      <c r="D787" s="61"/>
      <c r="E787" s="61"/>
      <c r="F787" s="6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</row>
    <row r="788" spans="1:189" ht="12.75" customHeight="1" x14ac:dyDescent="0.2">
      <c r="A788" s="61"/>
      <c r="B788" s="61"/>
      <c r="C788" s="61"/>
      <c r="D788" s="61"/>
      <c r="E788" s="61"/>
      <c r="F788" s="6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</row>
    <row r="789" spans="1:189" ht="12.75" customHeight="1" x14ac:dyDescent="0.2">
      <c r="A789" s="61"/>
      <c r="B789" s="61"/>
      <c r="C789" s="61"/>
      <c r="D789" s="61"/>
      <c r="E789" s="61"/>
      <c r="F789" s="6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</row>
    <row r="790" spans="1:189" ht="12.75" customHeight="1" x14ac:dyDescent="0.2">
      <c r="A790" s="61"/>
      <c r="B790" s="61"/>
      <c r="C790" s="61"/>
      <c r="D790" s="61"/>
      <c r="E790" s="61"/>
      <c r="F790" s="6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</row>
    <row r="791" spans="1:189" ht="12.75" customHeight="1" x14ac:dyDescent="0.2">
      <c r="A791" s="61"/>
      <c r="B791" s="61"/>
      <c r="C791" s="61"/>
      <c r="D791" s="61"/>
      <c r="E791" s="61"/>
      <c r="F791" s="6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</row>
    <row r="792" spans="1:189" ht="12.75" customHeight="1" x14ac:dyDescent="0.2">
      <c r="A792" s="61"/>
      <c r="B792" s="61"/>
      <c r="C792" s="61"/>
      <c r="D792" s="61"/>
      <c r="E792" s="61"/>
      <c r="F792" s="6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</row>
    <row r="793" spans="1:189" ht="12.75" customHeight="1" x14ac:dyDescent="0.2">
      <c r="A793" s="61"/>
      <c r="B793" s="61"/>
      <c r="C793" s="61"/>
      <c r="D793" s="61"/>
      <c r="E793" s="61"/>
      <c r="F793" s="6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</row>
    <row r="794" spans="1:189" ht="12.75" customHeight="1" x14ac:dyDescent="0.2">
      <c r="A794" s="61"/>
      <c r="B794" s="61"/>
      <c r="C794" s="61"/>
      <c r="D794" s="61"/>
      <c r="E794" s="61"/>
      <c r="F794" s="6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</row>
    <row r="795" spans="1:189" ht="12.75" customHeight="1" x14ac:dyDescent="0.2">
      <c r="A795" s="61"/>
      <c r="B795" s="61"/>
      <c r="C795" s="61"/>
      <c r="D795" s="61"/>
      <c r="E795" s="61"/>
      <c r="F795" s="6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</row>
    <row r="796" spans="1:189" ht="12.75" customHeight="1" x14ac:dyDescent="0.2">
      <c r="A796" s="61"/>
      <c r="B796" s="61"/>
      <c r="C796" s="61"/>
      <c r="D796" s="61"/>
      <c r="E796" s="61"/>
      <c r="F796" s="6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</row>
    <row r="797" spans="1:189" ht="12.75" customHeight="1" x14ac:dyDescent="0.2">
      <c r="A797" s="61"/>
      <c r="B797" s="61"/>
      <c r="C797" s="61"/>
      <c r="D797" s="61"/>
      <c r="E797" s="61"/>
      <c r="F797" s="6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</row>
    <row r="798" spans="1:189" ht="12.75" customHeight="1" x14ac:dyDescent="0.2">
      <c r="A798" s="61"/>
      <c r="B798" s="61"/>
      <c r="C798" s="61"/>
      <c r="D798" s="61"/>
      <c r="E798" s="61"/>
      <c r="F798" s="6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</row>
    <row r="799" spans="1:189" ht="12.75" customHeight="1" x14ac:dyDescent="0.2">
      <c r="A799" s="61"/>
      <c r="B799" s="61"/>
      <c r="C799" s="61"/>
      <c r="D799" s="61"/>
      <c r="E799" s="61"/>
      <c r="F799" s="6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</row>
    <row r="800" spans="1:189" ht="12.75" customHeight="1" x14ac:dyDescent="0.2">
      <c r="A800" s="61"/>
      <c r="B800" s="61"/>
      <c r="C800" s="61"/>
      <c r="D800" s="61"/>
      <c r="E800" s="61"/>
      <c r="F800" s="6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</row>
    <row r="801" spans="1:189" ht="12.75" customHeight="1" x14ac:dyDescent="0.2">
      <c r="A801" s="61"/>
      <c r="B801" s="61"/>
      <c r="C801" s="61"/>
      <c r="D801" s="61"/>
      <c r="E801" s="61"/>
      <c r="F801" s="6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</row>
    <row r="802" spans="1:189" ht="12.75" customHeight="1" x14ac:dyDescent="0.2">
      <c r="A802" s="61"/>
      <c r="B802" s="61"/>
      <c r="C802" s="61"/>
      <c r="D802" s="61"/>
      <c r="E802" s="61"/>
      <c r="F802" s="6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</row>
    <row r="803" spans="1:189" ht="12.75" customHeight="1" x14ac:dyDescent="0.2">
      <c r="A803" s="61"/>
      <c r="B803" s="61"/>
      <c r="C803" s="61"/>
      <c r="D803" s="61"/>
      <c r="E803" s="61"/>
      <c r="F803" s="6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</row>
    <row r="804" spans="1:189" ht="12.75" customHeight="1" x14ac:dyDescent="0.2">
      <c r="A804" s="61"/>
      <c r="B804" s="61"/>
      <c r="C804" s="61"/>
      <c r="D804" s="61"/>
      <c r="E804" s="61"/>
      <c r="F804" s="6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</row>
    <row r="805" spans="1:189" ht="12.75" customHeight="1" x14ac:dyDescent="0.2">
      <c r="A805" s="61"/>
      <c r="B805" s="61"/>
      <c r="C805" s="61"/>
      <c r="D805" s="61"/>
      <c r="E805" s="61"/>
      <c r="F805" s="6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</row>
    <row r="806" spans="1:189" ht="12.75" customHeight="1" x14ac:dyDescent="0.2">
      <c r="A806" s="61"/>
      <c r="B806" s="61"/>
      <c r="C806" s="61"/>
      <c r="D806" s="61"/>
      <c r="E806" s="61"/>
      <c r="F806" s="6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</row>
    <row r="807" spans="1:189" ht="12.75" customHeight="1" x14ac:dyDescent="0.2">
      <c r="A807" s="61"/>
      <c r="B807" s="61"/>
      <c r="C807" s="61"/>
      <c r="D807" s="61"/>
      <c r="E807" s="61"/>
      <c r="F807" s="6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</row>
    <row r="808" spans="1:189" ht="12.75" customHeight="1" x14ac:dyDescent="0.2">
      <c r="A808" s="61"/>
      <c r="B808" s="61"/>
      <c r="C808" s="61"/>
      <c r="D808" s="61"/>
      <c r="E808" s="61"/>
      <c r="F808" s="6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</row>
    <row r="809" spans="1:189" ht="12.75" customHeight="1" x14ac:dyDescent="0.2">
      <c r="A809" s="61"/>
      <c r="B809" s="61"/>
      <c r="C809" s="61"/>
      <c r="D809" s="61"/>
      <c r="E809" s="61"/>
      <c r="F809" s="6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</row>
    <row r="810" spans="1:189" ht="12.75" customHeight="1" x14ac:dyDescent="0.2">
      <c r="A810" s="61"/>
      <c r="B810" s="61"/>
      <c r="C810" s="61"/>
      <c r="D810" s="61"/>
      <c r="E810" s="61"/>
      <c r="F810" s="6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</row>
    <row r="811" spans="1:189" ht="12.75" customHeight="1" x14ac:dyDescent="0.2">
      <c r="A811" s="61"/>
      <c r="B811" s="61"/>
      <c r="C811" s="61"/>
      <c r="D811" s="61"/>
      <c r="E811" s="61"/>
      <c r="F811" s="6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</row>
    <row r="812" spans="1:189" ht="12.75" customHeight="1" x14ac:dyDescent="0.2">
      <c r="A812" s="61"/>
      <c r="B812" s="61"/>
      <c r="C812" s="61"/>
      <c r="D812" s="61"/>
      <c r="E812" s="61"/>
      <c r="F812" s="6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</row>
    <row r="813" spans="1:189" ht="12.75" customHeight="1" x14ac:dyDescent="0.2">
      <c r="A813" s="61"/>
      <c r="B813" s="61"/>
      <c r="C813" s="61"/>
      <c r="D813" s="61"/>
      <c r="E813" s="61"/>
      <c r="F813" s="6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</row>
    <row r="814" spans="1:189" ht="12.75" customHeight="1" x14ac:dyDescent="0.2">
      <c r="A814" s="61"/>
      <c r="B814" s="61"/>
      <c r="C814" s="61"/>
      <c r="D814" s="61"/>
      <c r="E814" s="61"/>
      <c r="F814" s="6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</row>
    <row r="815" spans="1:189" ht="12.75" customHeight="1" x14ac:dyDescent="0.2">
      <c r="A815" s="61"/>
      <c r="B815" s="61"/>
      <c r="C815" s="61"/>
      <c r="D815" s="61"/>
      <c r="E815" s="61"/>
      <c r="F815" s="6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</row>
    <row r="816" spans="1:189" ht="12.75" customHeight="1" x14ac:dyDescent="0.2">
      <c r="A816" s="61"/>
      <c r="B816" s="61"/>
      <c r="C816" s="61"/>
      <c r="D816" s="61"/>
      <c r="E816" s="61"/>
      <c r="F816" s="6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</row>
    <row r="817" spans="1:189" ht="12.75" customHeight="1" x14ac:dyDescent="0.2">
      <c r="A817" s="61"/>
      <c r="B817" s="61"/>
      <c r="C817" s="61"/>
      <c r="D817" s="61"/>
      <c r="E817" s="61"/>
      <c r="F817" s="6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</row>
    <row r="818" spans="1:189" ht="12.75" customHeight="1" x14ac:dyDescent="0.2">
      <c r="A818" s="61"/>
      <c r="B818" s="61"/>
      <c r="C818" s="61"/>
      <c r="D818" s="61"/>
      <c r="E818" s="61"/>
      <c r="F818" s="6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</row>
    <row r="819" spans="1:189" ht="12.75" customHeight="1" x14ac:dyDescent="0.2">
      <c r="A819" s="61"/>
      <c r="B819" s="61"/>
      <c r="C819" s="61"/>
      <c r="D819" s="61"/>
      <c r="E819" s="61"/>
      <c r="F819" s="6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</row>
    <row r="820" spans="1:189" ht="12.75" customHeight="1" x14ac:dyDescent="0.2">
      <c r="A820" s="61"/>
      <c r="B820" s="61"/>
      <c r="C820" s="61"/>
      <c r="D820" s="61"/>
      <c r="E820" s="61"/>
      <c r="F820" s="6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</row>
    <row r="821" spans="1:189" ht="12.75" customHeight="1" x14ac:dyDescent="0.2">
      <c r="A821" s="61"/>
      <c r="B821" s="61"/>
      <c r="C821" s="61"/>
      <c r="D821" s="61"/>
      <c r="E821" s="61"/>
      <c r="F821" s="6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</row>
    <row r="822" spans="1:189" ht="12.75" customHeight="1" x14ac:dyDescent="0.2">
      <c r="A822" s="61"/>
      <c r="B822" s="61"/>
      <c r="C822" s="61"/>
      <c r="D822" s="61"/>
      <c r="E822" s="61"/>
      <c r="F822" s="6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</row>
    <row r="823" spans="1:189" ht="12.75" customHeight="1" x14ac:dyDescent="0.2">
      <c r="A823" s="61"/>
      <c r="B823" s="61"/>
      <c r="C823" s="61"/>
      <c r="D823" s="61"/>
      <c r="E823" s="61"/>
      <c r="F823" s="6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</row>
    <row r="824" spans="1:189" ht="12.75" customHeight="1" x14ac:dyDescent="0.2">
      <c r="A824" s="61"/>
      <c r="B824" s="61"/>
      <c r="C824" s="61"/>
      <c r="D824" s="61"/>
      <c r="E824" s="61"/>
      <c r="F824" s="6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</row>
    <row r="825" spans="1:189" ht="12.75" customHeight="1" x14ac:dyDescent="0.2">
      <c r="A825" s="61"/>
      <c r="B825" s="61"/>
      <c r="C825" s="61"/>
      <c r="D825" s="61"/>
      <c r="E825" s="61"/>
      <c r="F825" s="6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</row>
    <row r="826" spans="1:189" ht="12.75" customHeight="1" x14ac:dyDescent="0.2">
      <c r="A826" s="61"/>
      <c r="B826" s="61"/>
      <c r="C826" s="61"/>
      <c r="D826" s="61"/>
      <c r="E826" s="61"/>
      <c r="F826" s="6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</row>
    <row r="827" spans="1:189" ht="12.75" customHeight="1" x14ac:dyDescent="0.2">
      <c r="A827" s="61"/>
      <c r="B827" s="61"/>
      <c r="C827" s="61"/>
      <c r="D827" s="61"/>
      <c r="E827" s="61"/>
      <c r="F827" s="6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</row>
    <row r="828" spans="1:189" ht="12.75" customHeight="1" x14ac:dyDescent="0.2">
      <c r="A828" s="61"/>
      <c r="B828" s="61"/>
      <c r="C828" s="61"/>
      <c r="D828" s="61"/>
      <c r="E828" s="61"/>
      <c r="F828" s="6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</row>
    <row r="829" spans="1:189" ht="12.75" customHeight="1" x14ac:dyDescent="0.2">
      <c r="A829" s="61"/>
      <c r="B829" s="61"/>
      <c r="C829" s="61"/>
      <c r="D829" s="61"/>
      <c r="E829" s="61"/>
      <c r="F829" s="6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</row>
    <row r="830" spans="1:189" ht="12.75" customHeight="1" x14ac:dyDescent="0.2">
      <c r="A830" s="61"/>
      <c r="B830" s="61"/>
      <c r="C830" s="61"/>
      <c r="D830" s="61"/>
      <c r="E830" s="61"/>
      <c r="F830" s="6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</row>
    <row r="831" spans="1:189" ht="12.75" customHeight="1" x14ac:dyDescent="0.2">
      <c r="A831" s="61"/>
      <c r="B831" s="61"/>
      <c r="C831" s="61"/>
      <c r="D831" s="61"/>
      <c r="E831" s="61"/>
      <c r="F831" s="6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</row>
    <row r="832" spans="1:189" ht="12.75" customHeight="1" x14ac:dyDescent="0.2">
      <c r="A832" s="61"/>
      <c r="B832" s="61"/>
      <c r="C832" s="61"/>
      <c r="D832" s="61"/>
      <c r="E832" s="61"/>
      <c r="F832" s="6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</row>
    <row r="833" spans="1:189" ht="12.75" customHeight="1" x14ac:dyDescent="0.2">
      <c r="A833" s="61"/>
      <c r="B833" s="61"/>
      <c r="C833" s="61"/>
      <c r="D833" s="61"/>
      <c r="E833" s="61"/>
      <c r="F833" s="6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</row>
    <row r="834" spans="1:189" ht="12.75" customHeight="1" x14ac:dyDescent="0.2">
      <c r="A834" s="61"/>
      <c r="B834" s="61"/>
      <c r="C834" s="61"/>
      <c r="D834" s="61"/>
      <c r="E834" s="61"/>
      <c r="F834" s="6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</row>
    <row r="835" spans="1:189" ht="12.75" customHeight="1" x14ac:dyDescent="0.2">
      <c r="A835" s="61"/>
      <c r="B835" s="61"/>
      <c r="C835" s="61"/>
      <c r="D835" s="61"/>
      <c r="E835" s="61"/>
      <c r="F835" s="6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</row>
    <row r="836" spans="1:189" ht="12.75" customHeight="1" x14ac:dyDescent="0.2">
      <c r="A836" s="61"/>
      <c r="B836" s="61"/>
      <c r="C836" s="61"/>
      <c r="D836" s="61"/>
      <c r="E836" s="61"/>
      <c r="F836" s="6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</row>
    <row r="837" spans="1:189" ht="12.75" customHeight="1" x14ac:dyDescent="0.2">
      <c r="A837" s="61"/>
      <c r="B837" s="61"/>
      <c r="C837" s="61"/>
      <c r="D837" s="61"/>
      <c r="E837" s="61"/>
      <c r="F837" s="6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</row>
    <row r="838" spans="1:189" ht="12.75" customHeight="1" x14ac:dyDescent="0.2">
      <c r="A838" s="61"/>
      <c r="B838" s="61"/>
      <c r="C838" s="61"/>
      <c r="D838" s="61"/>
      <c r="E838" s="61"/>
      <c r="F838" s="6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</row>
    <row r="839" spans="1:189" ht="12.75" customHeight="1" x14ac:dyDescent="0.2">
      <c r="A839" s="61"/>
      <c r="B839" s="61"/>
      <c r="C839" s="61"/>
      <c r="D839" s="61"/>
      <c r="E839" s="61"/>
      <c r="F839" s="6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</row>
    <row r="840" spans="1:189" ht="12.75" customHeight="1" x14ac:dyDescent="0.2">
      <c r="A840" s="61"/>
      <c r="B840" s="61"/>
      <c r="C840" s="61"/>
      <c r="D840" s="61"/>
      <c r="E840" s="61"/>
      <c r="F840" s="6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</row>
    <row r="841" spans="1:189" ht="12.75" customHeight="1" x14ac:dyDescent="0.2">
      <c r="A841" s="61"/>
      <c r="B841" s="61"/>
      <c r="C841" s="61"/>
      <c r="D841" s="61"/>
      <c r="E841" s="61"/>
      <c r="F841" s="6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</row>
    <row r="842" spans="1:189" ht="12.75" customHeight="1" x14ac:dyDescent="0.2">
      <c r="A842" s="61"/>
      <c r="B842" s="61"/>
      <c r="C842" s="61"/>
      <c r="D842" s="61"/>
      <c r="E842" s="61"/>
      <c r="F842" s="6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</row>
    <row r="843" spans="1:189" ht="12.75" customHeight="1" x14ac:dyDescent="0.2">
      <c r="A843" s="61"/>
      <c r="B843" s="61"/>
      <c r="C843" s="61"/>
      <c r="D843" s="61"/>
      <c r="E843" s="61"/>
      <c r="F843" s="6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</row>
    <row r="844" spans="1:189" ht="12.75" customHeight="1" x14ac:dyDescent="0.2">
      <c r="A844" s="61"/>
      <c r="B844" s="61"/>
      <c r="C844" s="61"/>
      <c r="D844" s="61"/>
      <c r="E844" s="61"/>
      <c r="F844" s="6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</row>
    <row r="845" spans="1:189" ht="12.75" customHeight="1" x14ac:dyDescent="0.2">
      <c r="A845" s="61"/>
      <c r="B845" s="61"/>
      <c r="C845" s="61"/>
      <c r="D845" s="61"/>
      <c r="E845" s="61"/>
      <c r="F845" s="6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</row>
    <row r="846" spans="1:189" ht="12.75" customHeight="1" x14ac:dyDescent="0.2">
      <c r="A846" s="61"/>
      <c r="B846" s="61"/>
      <c r="C846" s="61"/>
      <c r="D846" s="61"/>
      <c r="E846" s="61"/>
      <c r="F846" s="6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</row>
    <row r="847" spans="1:189" ht="12.75" customHeight="1" x14ac:dyDescent="0.2">
      <c r="A847" s="61"/>
      <c r="B847" s="61"/>
      <c r="C847" s="61"/>
      <c r="D847" s="61"/>
      <c r="E847" s="61"/>
      <c r="F847" s="6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</row>
    <row r="848" spans="1:189" ht="12.75" customHeight="1" x14ac:dyDescent="0.2">
      <c r="A848" s="61"/>
      <c r="B848" s="61"/>
      <c r="C848" s="61"/>
      <c r="D848" s="61"/>
      <c r="E848" s="61"/>
      <c r="F848" s="6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</row>
    <row r="849" spans="1:189" ht="12.75" customHeight="1" x14ac:dyDescent="0.2">
      <c r="A849" s="61"/>
      <c r="B849" s="61"/>
      <c r="C849" s="61"/>
      <c r="D849" s="61"/>
      <c r="E849" s="61"/>
      <c r="F849" s="6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</row>
    <row r="850" spans="1:189" ht="12.75" customHeight="1" x14ac:dyDescent="0.2">
      <c r="A850" s="61"/>
      <c r="B850" s="61"/>
      <c r="C850" s="61"/>
      <c r="D850" s="61"/>
      <c r="E850" s="61"/>
      <c r="F850" s="6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</row>
    <row r="851" spans="1:189" ht="12.75" customHeight="1" x14ac:dyDescent="0.2">
      <c r="A851" s="61"/>
      <c r="B851" s="61"/>
      <c r="C851" s="61"/>
      <c r="D851" s="61"/>
      <c r="E851" s="61"/>
      <c r="F851" s="6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</row>
    <row r="852" spans="1:189" ht="12.75" customHeight="1" x14ac:dyDescent="0.2">
      <c r="A852" s="61"/>
      <c r="B852" s="61"/>
      <c r="C852" s="61"/>
      <c r="D852" s="61"/>
      <c r="E852" s="61"/>
      <c r="F852" s="6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</row>
    <row r="853" spans="1:189" ht="12.75" customHeight="1" x14ac:dyDescent="0.2">
      <c r="A853" s="61"/>
      <c r="B853" s="61"/>
      <c r="C853" s="61"/>
      <c r="D853" s="61"/>
      <c r="E853" s="61"/>
      <c r="F853" s="6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</row>
    <row r="854" spans="1:189" ht="12.75" customHeight="1" x14ac:dyDescent="0.2">
      <c r="A854" s="61"/>
      <c r="B854" s="61"/>
      <c r="C854" s="61"/>
      <c r="D854" s="61"/>
      <c r="E854" s="61"/>
      <c r="F854" s="6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</row>
    <row r="855" spans="1:189" ht="12.75" customHeight="1" x14ac:dyDescent="0.2">
      <c r="A855" s="61"/>
      <c r="B855" s="61"/>
      <c r="C855" s="61"/>
      <c r="D855" s="61"/>
      <c r="E855" s="61"/>
      <c r="F855" s="6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</row>
    <row r="856" spans="1:189" ht="12.75" customHeight="1" x14ac:dyDescent="0.2">
      <c r="A856" s="61"/>
      <c r="B856" s="61"/>
      <c r="C856" s="61"/>
      <c r="D856" s="61"/>
      <c r="E856" s="61"/>
      <c r="F856" s="6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</row>
    <row r="857" spans="1:189" ht="12.75" customHeight="1" x14ac:dyDescent="0.2">
      <c r="A857" s="61"/>
      <c r="B857" s="61"/>
      <c r="C857" s="61"/>
      <c r="D857" s="61"/>
      <c r="E857" s="61"/>
      <c r="F857" s="6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</row>
    <row r="858" spans="1:189" ht="12.75" customHeight="1" x14ac:dyDescent="0.2">
      <c r="A858" s="61"/>
      <c r="B858" s="61"/>
      <c r="C858" s="61"/>
      <c r="D858" s="61"/>
      <c r="E858" s="61"/>
      <c r="F858" s="6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</row>
    <row r="859" spans="1:189" ht="12.75" customHeight="1" x14ac:dyDescent="0.2">
      <c r="A859" s="61"/>
      <c r="B859" s="61"/>
      <c r="C859" s="61"/>
      <c r="D859" s="61"/>
      <c r="E859" s="61"/>
      <c r="F859" s="6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</row>
    <row r="860" spans="1:189" ht="12.75" customHeight="1" x14ac:dyDescent="0.2">
      <c r="A860" s="61"/>
      <c r="B860" s="61"/>
      <c r="C860" s="61"/>
      <c r="D860" s="61"/>
      <c r="E860" s="61"/>
      <c r="F860" s="6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</row>
    <row r="861" spans="1:189" ht="12.75" customHeight="1" x14ac:dyDescent="0.2">
      <c r="A861" s="61"/>
      <c r="B861" s="61"/>
      <c r="C861" s="61"/>
      <c r="D861" s="61"/>
      <c r="E861" s="61"/>
      <c r="F861" s="6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</row>
    <row r="862" spans="1:189" ht="12.75" customHeight="1" x14ac:dyDescent="0.2">
      <c r="A862" s="61"/>
      <c r="B862" s="61"/>
      <c r="C862" s="61"/>
      <c r="D862" s="61"/>
      <c r="E862" s="61"/>
      <c r="F862" s="6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</row>
    <row r="863" spans="1:189" ht="12.75" customHeight="1" x14ac:dyDescent="0.2">
      <c r="A863" s="61"/>
      <c r="B863" s="61"/>
      <c r="C863" s="61"/>
      <c r="D863" s="61"/>
      <c r="E863" s="61"/>
      <c r="F863" s="6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</row>
    <row r="864" spans="1:189" ht="12.75" customHeight="1" x14ac:dyDescent="0.2">
      <c r="A864" s="61"/>
      <c r="B864" s="61"/>
      <c r="C864" s="61"/>
      <c r="D864" s="61"/>
      <c r="E864" s="61"/>
      <c r="F864" s="6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</row>
    <row r="865" spans="1:189" ht="12.75" customHeight="1" x14ac:dyDescent="0.2">
      <c r="A865" s="61"/>
      <c r="B865" s="61"/>
      <c r="C865" s="61"/>
      <c r="D865" s="61"/>
      <c r="E865" s="61"/>
      <c r="F865" s="6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</row>
    <row r="866" spans="1:189" ht="12.75" customHeight="1" x14ac:dyDescent="0.2">
      <c r="A866" s="61"/>
      <c r="B866" s="61"/>
      <c r="C866" s="61"/>
      <c r="D866" s="61"/>
      <c r="E866" s="61"/>
      <c r="F866" s="6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</row>
    <row r="867" spans="1:189" ht="12.75" customHeight="1" x14ac:dyDescent="0.2">
      <c r="A867" s="61"/>
      <c r="B867" s="61"/>
      <c r="C867" s="61"/>
      <c r="D867" s="61"/>
      <c r="E867" s="61"/>
      <c r="F867" s="6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</row>
    <row r="868" spans="1:189" ht="12.75" customHeight="1" x14ac:dyDescent="0.2">
      <c r="A868" s="61"/>
      <c r="B868" s="61"/>
      <c r="C868" s="61"/>
      <c r="D868" s="61"/>
      <c r="E868" s="61"/>
      <c r="F868" s="6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</row>
    <row r="869" spans="1:189" ht="12.75" customHeight="1" x14ac:dyDescent="0.2">
      <c r="A869" s="61"/>
      <c r="B869" s="61"/>
      <c r="C869" s="61"/>
      <c r="D869" s="61"/>
      <c r="E869" s="61"/>
      <c r="F869" s="6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</row>
    <row r="870" spans="1:189" ht="12.75" customHeight="1" x14ac:dyDescent="0.2">
      <c r="A870" s="61"/>
      <c r="B870" s="61"/>
      <c r="C870" s="61"/>
      <c r="D870" s="61"/>
      <c r="E870" s="61"/>
      <c r="F870" s="6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</row>
    <row r="871" spans="1:189" ht="12.75" customHeight="1" x14ac:dyDescent="0.2">
      <c r="A871" s="61"/>
      <c r="B871" s="61"/>
      <c r="C871" s="61"/>
      <c r="D871" s="61"/>
      <c r="E871" s="61"/>
      <c r="F871" s="6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</row>
    <row r="872" spans="1:189" ht="12.75" customHeight="1" x14ac:dyDescent="0.2">
      <c r="A872" s="61"/>
      <c r="B872" s="61"/>
      <c r="C872" s="61"/>
      <c r="D872" s="61"/>
      <c r="E872" s="61"/>
      <c r="F872" s="6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</row>
    <row r="873" spans="1:189" ht="12.75" customHeight="1" x14ac:dyDescent="0.2">
      <c r="A873" s="61"/>
      <c r="B873" s="61"/>
      <c r="C873" s="61"/>
      <c r="D873" s="61"/>
      <c r="E873" s="61"/>
      <c r="F873" s="6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</row>
    <row r="874" spans="1:189" ht="12.75" customHeight="1" x14ac:dyDescent="0.2">
      <c r="A874" s="61"/>
      <c r="B874" s="61"/>
      <c r="C874" s="61"/>
      <c r="D874" s="61"/>
      <c r="E874" s="61"/>
      <c r="F874" s="6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</row>
    <row r="875" spans="1:189" ht="12.75" customHeight="1" x14ac:dyDescent="0.2">
      <c r="A875" s="61"/>
      <c r="B875" s="61"/>
      <c r="C875" s="61"/>
      <c r="D875" s="61"/>
      <c r="E875" s="61"/>
      <c r="F875" s="6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</row>
    <row r="876" spans="1:189" ht="12.75" customHeight="1" x14ac:dyDescent="0.2">
      <c r="A876" s="61"/>
      <c r="B876" s="61"/>
      <c r="C876" s="61"/>
      <c r="D876" s="61"/>
      <c r="E876" s="61"/>
      <c r="F876" s="6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</row>
    <row r="877" spans="1:189" ht="12.75" customHeight="1" x14ac:dyDescent="0.2">
      <c r="A877" s="61"/>
      <c r="B877" s="61"/>
      <c r="C877" s="61"/>
      <c r="D877" s="61"/>
      <c r="E877" s="61"/>
      <c r="F877" s="6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</row>
    <row r="878" spans="1:189" ht="12.75" customHeight="1" x14ac:dyDescent="0.2">
      <c r="A878" s="61"/>
      <c r="B878" s="61"/>
      <c r="C878" s="61"/>
      <c r="D878" s="61"/>
      <c r="E878" s="61"/>
      <c r="F878" s="6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</row>
    <row r="879" spans="1:189" ht="12.75" customHeight="1" x14ac:dyDescent="0.2">
      <c r="A879" s="61"/>
      <c r="B879" s="61"/>
      <c r="C879" s="61"/>
      <c r="D879" s="61"/>
      <c r="E879" s="61"/>
      <c r="F879" s="6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</row>
    <row r="880" spans="1:189" ht="12.75" customHeight="1" x14ac:dyDescent="0.2">
      <c r="A880" s="61"/>
      <c r="B880" s="61"/>
      <c r="C880" s="61"/>
      <c r="D880" s="61"/>
      <c r="E880" s="61"/>
      <c r="F880" s="6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</row>
    <row r="881" spans="1:189" ht="12.75" customHeight="1" x14ac:dyDescent="0.2">
      <c r="A881" s="61"/>
      <c r="B881" s="61"/>
      <c r="C881" s="61"/>
      <c r="D881" s="61"/>
      <c r="E881" s="61"/>
      <c r="F881" s="6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</row>
    <row r="882" spans="1:189" ht="12.75" customHeight="1" x14ac:dyDescent="0.2">
      <c r="A882" s="61"/>
      <c r="B882" s="61"/>
      <c r="C882" s="61"/>
      <c r="D882" s="61"/>
      <c r="E882" s="61"/>
      <c r="F882" s="6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</row>
    <row r="883" spans="1:189" ht="12.75" customHeight="1" x14ac:dyDescent="0.2">
      <c r="A883" s="61"/>
      <c r="B883" s="61"/>
      <c r="C883" s="61"/>
      <c r="D883" s="61"/>
      <c r="E883" s="61"/>
      <c r="F883" s="6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</row>
    <row r="884" spans="1:189" ht="12.75" customHeight="1" x14ac:dyDescent="0.2">
      <c r="A884" s="61"/>
      <c r="B884" s="61"/>
      <c r="C884" s="61"/>
      <c r="D884" s="61"/>
      <c r="E884" s="61"/>
      <c r="F884" s="6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</row>
    <row r="885" spans="1:189" ht="12.75" customHeight="1" x14ac:dyDescent="0.2">
      <c r="A885" s="61"/>
      <c r="B885" s="61"/>
      <c r="C885" s="61"/>
      <c r="D885" s="61"/>
      <c r="E885" s="61"/>
      <c r="F885" s="6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</row>
    <row r="886" spans="1:189" ht="12.75" customHeight="1" x14ac:dyDescent="0.2">
      <c r="A886" s="61"/>
      <c r="B886" s="61"/>
      <c r="C886" s="61"/>
      <c r="D886" s="61"/>
      <c r="E886" s="61"/>
      <c r="F886" s="6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</row>
    <row r="887" spans="1:189" ht="12.75" customHeight="1" x14ac:dyDescent="0.2">
      <c r="A887" s="61"/>
      <c r="B887" s="61"/>
      <c r="C887" s="61"/>
      <c r="D887" s="61"/>
      <c r="E887" s="61"/>
      <c r="F887" s="6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</row>
    <row r="888" spans="1:189" ht="12.75" customHeight="1" x14ac:dyDescent="0.2">
      <c r="A888" s="61"/>
      <c r="B888" s="61"/>
      <c r="C888" s="61"/>
      <c r="D888" s="61"/>
      <c r="E888" s="61"/>
      <c r="F888" s="6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</row>
    <row r="889" spans="1:189" ht="12.75" customHeight="1" x14ac:dyDescent="0.2">
      <c r="A889" s="61"/>
      <c r="B889" s="61"/>
      <c r="C889" s="61"/>
      <c r="D889" s="61"/>
      <c r="E889" s="61"/>
      <c r="F889" s="6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</row>
    <row r="890" spans="1:189" ht="12.75" customHeight="1" x14ac:dyDescent="0.2">
      <c r="A890" s="61"/>
      <c r="B890" s="61"/>
      <c r="C890" s="61"/>
      <c r="D890" s="61"/>
      <c r="E890" s="61"/>
      <c r="F890" s="6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</row>
    <row r="891" spans="1:189" ht="12.75" customHeight="1" x14ac:dyDescent="0.2">
      <c r="A891" s="61"/>
      <c r="B891" s="61"/>
      <c r="C891" s="61"/>
      <c r="D891" s="61"/>
      <c r="E891" s="61"/>
      <c r="F891" s="6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</row>
    <row r="892" spans="1:189" ht="12.75" customHeight="1" x14ac:dyDescent="0.2">
      <c r="A892" s="61"/>
      <c r="B892" s="61"/>
      <c r="C892" s="61"/>
      <c r="D892" s="61"/>
      <c r="E892" s="61"/>
      <c r="F892" s="6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</row>
    <row r="893" spans="1:189" ht="12.75" customHeight="1" x14ac:dyDescent="0.2">
      <c r="A893" s="61"/>
      <c r="B893" s="61"/>
      <c r="C893" s="61"/>
      <c r="D893" s="61"/>
      <c r="E893" s="61"/>
      <c r="F893" s="6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</row>
    <row r="894" spans="1:189" ht="12.75" customHeight="1" x14ac:dyDescent="0.2">
      <c r="A894" s="61"/>
      <c r="B894" s="61"/>
      <c r="C894" s="61"/>
      <c r="D894" s="61"/>
      <c r="E894" s="61"/>
      <c r="F894" s="6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</row>
    <row r="895" spans="1:189" ht="12.75" customHeight="1" x14ac:dyDescent="0.2">
      <c r="A895" s="61"/>
      <c r="B895" s="61"/>
      <c r="C895" s="61"/>
      <c r="D895" s="61"/>
      <c r="E895" s="61"/>
      <c r="F895" s="6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</row>
    <row r="896" spans="1:189" ht="12.75" customHeight="1" x14ac:dyDescent="0.2">
      <c r="A896" s="61"/>
      <c r="B896" s="61"/>
      <c r="C896" s="61"/>
      <c r="D896" s="61"/>
      <c r="E896" s="61"/>
      <c r="F896" s="6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</row>
    <row r="897" spans="1:189" ht="12.75" customHeight="1" x14ac:dyDescent="0.2">
      <c r="A897" s="61"/>
      <c r="B897" s="61"/>
      <c r="C897" s="61"/>
      <c r="D897" s="61"/>
      <c r="E897" s="61"/>
      <c r="F897" s="6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</row>
    <row r="898" spans="1:189" ht="12.75" customHeight="1" x14ac:dyDescent="0.2">
      <c r="A898" s="61"/>
      <c r="B898" s="61"/>
      <c r="C898" s="61"/>
      <c r="D898" s="61"/>
      <c r="E898" s="61"/>
      <c r="F898" s="6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</row>
    <row r="899" spans="1:189" ht="12.75" customHeight="1" x14ac:dyDescent="0.2">
      <c r="A899" s="61"/>
      <c r="B899" s="61"/>
      <c r="C899" s="61"/>
      <c r="D899" s="61"/>
      <c r="E899" s="61"/>
      <c r="F899" s="6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</row>
    <row r="900" spans="1:189" ht="12.75" customHeight="1" x14ac:dyDescent="0.2">
      <c r="A900" s="61"/>
      <c r="B900" s="61"/>
      <c r="C900" s="61"/>
      <c r="D900" s="61"/>
      <c r="E900" s="61"/>
      <c r="F900" s="6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</row>
    <row r="901" spans="1:189" ht="12.75" customHeight="1" x14ac:dyDescent="0.2">
      <c r="A901" s="61"/>
      <c r="B901" s="61"/>
      <c r="C901" s="61"/>
      <c r="D901" s="61"/>
      <c r="E901" s="61"/>
      <c r="F901" s="6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</row>
    <row r="902" spans="1:189" ht="12.75" customHeight="1" x14ac:dyDescent="0.2">
      <c r="A902" s="61"/>
      <c r="B902" s="61"/>
      <c r="C902" s="61"/>
      <c r="D902" s="61"/>
      <c r="E902" s="61"/>
      <c r="F902" s="6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</row>
    <row r="903" spans="1:189" ht="12.75" customHeight="1" x14ac:dyDescent="0.2">
      <c r="A903" s="61"/>
      <c r="B903" s="61"/>
      <c r="C903" s="61"/>
      <c r="D903" s="61"/>
      <c r="E903" s="61"/>
      <c r="F903" s="6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</row>
    <row r="904" spans="1:189" ht="12.75" customHeight="1" x14ac:dyDescent="0.2">
      <c r="A904" s="61"/>
      <c r="B904" s="61"/>
      <c r="C904" s="61"/>
      <c r="D904" s="61"/>
      <c r="E904" s="61"/>
      <c r="F904" s="6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</row>
    <row r="905" spans="1:189" ht="12.75" customHeight="1" x14ac:dyDescent="0.2">
      <c r="A905" s="61"/>
      <c r="B905" s="61"/>
      <c r="C905" s="61"/>
      <c r="D905" s="61"/>
      <c r="E905" s="61"/>
      <c r="F905" s="6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</row>
    <row r="906" spans="1:189" ht="12.75" customHeight="1" x14ac:dyDescent="0.2">
      <c r="A906" s="61"/>
      <c r="B906" s="61"/>
      <c r="C906" s="61"/>
      <c r="D906" s="61"/>
      <c r="E906" s="61"/>
      <c r="F906" s="6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</row>
    <row r="907" spans="1:189" ht="12.75" customHeight="1" x14ac:dyDescent="0.2">
      <c r="A907" s="61"/>
      <c r="B907" s="61"/>
      <c r="C907" s="61"/>
      <c r="D907" s="61"/>
      <c r="E907" s="61"/>
      <c r="F907" s="6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</row>
    <row r="908" spans="1:189" ht="12.75" customHeight="1" x14ac:dyDescent="0.2">
      <c r="A908" s="61"/>
      <c r="B908" s="61"/>
      <c r="C908" s="61"/>
      <c r="D908" s="61"/>
      <c r="E908" s="61"/>
      <c r="F908" s="6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</row>
    <row r="909" spans="1:189" ht="12.75" customHeight="1" x14ac:dyDescent="0.2">
      <c r="A909" s="61"/>
      <c r="B909" s="61"/>
      <c r="C909" s="61"/>
      <c r="D909" s="61"/>
      <c r="E909" s="61"/>
      <c r="F909" s="6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</row>
    <row r="910" spans="1:189" ht="12.75" customHeight="1" x14ac:dyDescent="0.2">
      <c r="A910" s="61"/>
      <c r="B910" s="61"/>
      <c r="C910" s="61"/>
      <c r="D910" s="61"/>
      <c r="E910" s="61"/>
      <c r="F910" s="6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</row>
    <row r="911" spans="1:189" ht="12.75" customHeight="1" x14ac:dyDescent="0.2">
      <c r="A911" s="61"/>
      <c r="B911" s="61"/>
      <c r="C911" s="61"/>
      <c r="D911" s="61"/>
      <c r="E911" s="61"/>
      <c r="F911" s="6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</row>
    <row r="912" spans="1:189" ht="12.75" customHeight="1" x14ac:dyDescent="0.2">
      <c r="A912" s="61"/>
      <c r="B912" s="61"/>
      <c r="C912" s="61"/>
      <c r="D912" s="61"/>
      <c r="E912" s="61"/>
      <c r="F912" s="6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</row>
    <row r="913" spans="1:189" ht="12.75" customHeight="1" x14ac:dyDescent="0.2">
      <c r="A913" s="61"/>
      <c r="B913" s="61"/>
      <c r="C913" s="61"/>
      <c r="D913" s="61"/>
      <c r="E913" s="61"/>
      <c r="F913" s="6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</row>
    <row r="914" spans="1:189" ht="12.75" customHeight="1" x14ac:dyDescent="0.2">
      <c r="A914" s="61"/>
      <c r="B914" s="61"/>
      <c r="C914" s="61"/>
      <c r="D914" s="61"/>
      <c r="E914" s="61"/>
      <c r="F914" s="6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</row>
    <row r="915" spans="1:189" ht="12.75" customHeight="1" x14ac:dyDescent="0.2">
      <c r="A915" s="61"/>
      <c r="B915" s="61"/>
      <c r="C915" s="61"/>
      <c r="D915" s="61"/>
      <c r="E915" s="61"/>
      <c r="F915" s="6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</row>
    <row r="916" spans="1:189" ht="12.75" customHeight="1" x14ac:dyDescent="0.2">
      <c r="A916" s="61"/>
      <c r="B916" s="61"/>
      <c r="C916" s="61"/>
      <c r="D916" s="61"/>
      <c r="E916" s="61"/>
      <c r="F916" s="6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</row>
    <row r="917" spans="1:189" ht="12.75" customHeight="1" x14ac:dyDescent="0.2">
      <c r="A917" s="61"/>
      <c r="B917" s="61"/>
      <c r="C917" s="61"/>
      <c r="D917" s="61"/>
      <c r="E917" s="61"/>
      <c r="F917" s="6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</row>
    <row r="918" spans="1:189" ht="12.75" customHeight="1" x14ac:dyDescent="0.2">
      <c r="A918" s="61"/>
      <c r="B918" s="61"/>
      <c r="C918" s="61"/>
      <c r="D918" s="61"/>
      <c r="E918" s="61"/>
      <c r="F918" s="6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4" r:id="rId1"/>
    <hyperlink ref="E8" r:id="rId2"/>
    <hyperlink ref="E9" r:id="rId3"/>
    <hyperlink ref="E10" r:id="rId4"/>
    <hyperlink ref="E11" r:id="rId5"/>
    <hyperlink ref="E12" r:id="rId6"/>
    <hyperlink ref="E13" r:id="rId7"/>
    <hyperlink ref="E14" r:id="rId8"/>
    <hyperlink ref="E16" r:id="rId9"/>
    <hyperlink ref="E19" r:id="rId10"/>
    <hyperlink ref="E22" r:id="rId11"/>
    <hyperlink ref="E24" r:id="rId12"/>
    <hyperlink ref="E26" r:id="rId13"/>
    <hyperlink ref="E30" r:id="rId14"/>
    <hyperlink ref="E31" r:id="rId15"/>
    <hyperlink ref="E32" r:id="rId16"/>
    <hyperlink ref="E34" r:id="rId17"/>
    <hyperlink ref="E35" r:id="rId18"/>
    <hyperlink ref="E36" r:id="rId19"/>
    <hyperlink ref="E37" r:id="rId20"/>
    <hyperlink ref="E38" r:id="rId21"/>
    <hyperlink ref="E41" r:id="rId22"/>
    <hyperlink ref="E42" r:id="rId23"/>
    <hyperlink ref="E43" r:id="rId24"/>
    <hyperlink ref="E44" r:id="rId25"/>
    <hyperlink ref="E45" r:id="rId26"/>
    <hyperlink ref="E46" r:id="rId27"/>
    <hyperlink ref="E47" r:id="rId28"/>
    <hyperlink ref="E48" r:id="rId29"/>
    <hyperlink ref="E49" r:id="rId30"/>
    <hyperlink ref="E50" r:id="rId31"/>
    <hyperlink ref="E51" r:id="rId32"/>
    <hyperlink ref="E52" r:id="rId33"/>
    <hyperlink ref="E53" r:id="rId34"/>
    <hyperlink ref="E54" r:id="rId35"/>
    <hyperlink ref="E57" r:id="rId36"/>
    <hyperlink ref="E60" r:id="rId37"/>
    <hyperlink ref="E62" r:id="rId38"/>
    <hyperlink ref="E63" r:id="rId39"/>
    <hyperlink ref="E64" r:id="rId40"/>
    <hyperlink ref="E65" r:id="rId41"/>
    <hyperlink ref="E67" r:id="rId42"/>
    <hyperlink ref="E68" r:id="rId43"/>
    <hyperlink ref="E69" r:id="rId44"/>
    <hyperlink ref="E70" r:id="rId45"/>
    <hyperlink ref="E71" r:id="rId46"/>
    <hyperlink ref="E72" r:id="rId47"/>
    <hyperlink ref="E73" r:id="rId48"/>
    <hyperlink ref="E74" r:id="rId49"/>
    <hyperlink ref="E75" r:id="rId50"/>
    <hyperlink ref="E76" r:id="rId51"/>
  </hyperlinks>
  <pageMargins left="0.7" right="0.7" top="0.75" bottom="0.75" header="0" footer="0"/>
  <pageSetup orientation="landscape" r:id="rId5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U947"/>
  <sheetViews>
    <sheetView windowProtection="1" tabSelected="1" topLeftCell="A28" workbookViewId="0">
      <selection activeCell="A40" sqref="A40"/>
    </sheetView>
  </sheetViews>
  <sheetFormatPr baseColWidth="10" defaultColWidth="14.42578125" defaultRowHeight="15" customHeight="1" x14ac:dyDescent="0.2"/>
  <cols>
    <col min="1" max="1" width="69.5703125" style="52" customWidth="1"/>
    <col min="2" max="2" width="11.42578125" style="52" customWidth="1"/>
    <col min="3" max="3" width="14.140625" style="52" customWidth="1"/>
    <col min="4" max="4" width="15.85546875" style="52" customWidth="1"/>
    <col min="5" max="5" width="29.7109375" style="52" customWidth="1"/>
    <col min="6" max="24" width="12.28515625" style="52" customWidth="1"/>
    <col min="25" max="255" width="17.28515625" style="52" customWidth="1"/>
    <col min="256" max="16384" width="14.42578125" style="52"/>
  </cols>
  <sheetData>
    <row r="1" spans="1:255" ht="12.75" customHeight="1" x14ac:dyDescent="0.2">
      <c r="A1" s="50" t="s">
        <v>353</v>
      </c>
      <c r="B1" s="50" t="s">
        <v>1</v>
      </c>
      <c r="C1" s="50" t="s">
        <v>2</v>
      </c>
      <c r="D1" s="50" t="s">
        <v>3</v>
      </c>
      <c r="E1" s="50" t="s">
        <v>4</v>
      </c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</row>
    <row r="2" spans="1:255" ht="12.75" customHeight="1" x14ac:dyDescent="0.2">
      <c r="A2" s="50" t="s">
        <v>354</v>
      </c>
      <c r="B2" s="50" t="s">
        <v>23</v>
      </c>
      <c r="C2" s="50" t="s">
        <v>95</v>
      </c>
      <c r="D2" s="50" t="s">
        <v>60</v>
      </c>
      <c r="E2" s="86" t="s">
        <v>355</v>
      </c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</row>
    <row r="3" spans="1:255" ht="12.75" customHeight="1" x14ac:dyDescent="0.2">
      <c r="A3" s="50" t="s">
        <v>356</v>
      </c>
      <c r="B3" s="50" t="s">
        <v>23</v>
      </c>
      <c r="C3" s="50" t="s">
        <v>95</v>
      </c>
      <c r="D3" s="50" t="s">
        <v>65</v>
      </c>
      <c r="E3" s="55" t="s">
        <v>357</v>
      </c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</row>
    <row r="4" spans="1:255" ht="12.75" customHeight="1" x14ac:dyDescent="0.2">
      <c r="A4" s="50" t="s">
        <v>358</v>
      </c>
      <c r="B4" s="50" t="s">
        <v>23</v>
      </c>
      <c r="C4" s="50" t="s">
        <v>95</v>
      </c>
      <c r="D4" s="50" t="s">
        <v>65</v>
      </c>
      <c r="E4" s="53" t="str">
        <f>HYPERLINK("http://www.animationfestival.ca/","http://www.animationfestival.ca")</f>
        <v>http://www.animationfestival.ca</v>
      </c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</row>
    <row r="5" spans="1:255" ht="12.75" customHeight="1" x14ac:dyDescent="0.2">
      <c r="A5" s="50" t="s">
        <v>359</v>
      </c>
      <c r="B5" s="50" t="s">
        <v>23</v>
      </c>
      <c r="C5" s="50" t="s">
        <v>24</v>
      </c>
      <c r="D5" s="50" t="s">
        <v>51</v>
      </c>
      <c r="E5" s="55" t="s">
        <v>360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</row>
    <row r="6" spans="1:255" ht="12.75" customHeight="1" x14ac:dyDescent="0.2">
      <c r="A6" s="50" t="s">
        <v>361</v>
      </c>
      <c r="B6" s="50" t="s">
        <v>23</v>
      </c>
      <c r="C6" s="50" t="s">
        <v>24</v>
      </c>
      <c r="D6" s="50" t="s">
        <v>51</v>
      </c>
      <c r="E6" s="53" t="str">
        <f>HYPERLINK("http://www.psfilmfest.org/","http://www.psfilmfest.org")</f>
        <v>http://www.psfilmfest.org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</row>
    <row r="7" spans="1:255" ht="12.75" customHeight="1" x14ac:dyDescent="0.2">
      <c r="A7" s="50" t="s">
        <v>362</v>
      </c>
      <c r="B7" s="50" t="s">
        <v>23</v>
      </c>
      <c r="C7" s="50" t="s">
        <v>24</v>
      </c>
      <c r="D7" s="50" t="s">
        <v>51</v>
      </c>
      <c r="E7" s="55" t="s">
        <v>363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</row>
    <row r="8" spans="1:255" ht="12.75" customHeight="1" x14ac:dyDescent="0.2">
      <c r="A8" s="50" t="s">
        <v>364</v>
      </c>
      <c r="B8" s="50" t="s">
        <v>23</v>
      </c>
      <c r="C8" s="50" t="s">
        <v>24</v>
      </c>
      <c r="D8" s="50" t="s">
        <v>36</v>
      </c>
      <c r="E8" s="55" t="s">
        <v>365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</row>
    <row r="9" spans="1:255" ht="12.75" customHeight="1" x14ac:dyDescent="0.2">
      <c r="A9" s="50" t="s">
        <v>366</v>
      </c>
      <c r="B9" s="50" t="s">
        <v>23</v>
      </c>
      <c r="C9" s="50" t="s">
        <v>24</v>
      </c>
      <c r="D9" s="50" t="s">
        <v>17</v>
      </c>
      <c r="E9" s="55" t="s">
        <v>367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</row>
    <row r="10" spans="1:255" ht="12.75" customHeight="1" x14ac:dyDescent="0.2">
      <c r="A10" s="50" t="s">
        <v>368</v>
      </c>
      <c r="B10" s="50" t="s">
        <v>23</v>
      </c>
      <c r="C10" s="50" t="s">
        <v>24</v>
      </c>
      <c r="D10" s="50" t="s">
        <v>17</v>
      </c>
      <c r="E10" s="53" t="str">
        <f>HYPERLINK("http://sdlatinofilm.com/","http://sdlatinofilm.com/")</f>
        <v>http://sdlatinofilm.com/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</row>
    <row r="11" spans="1:255" ht="12.75" customHeight="1" x14ac:dyDescent="0.2">
      <c r="A11" s="50" t="s">
        <v>369</v>
      </c>
      <c r="B11" s="50" t="s">
        <v>23</v>
      </c>
      <c r="C11" s="50" t="s">
        <v>24</v>
      </c>
      <c r="D11" s="50" t="s">
        <v>17</v>
      </c>
      <c r="E11" s="55" t="s">
        <v>370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</row>
    <row r="12" spans="1:255" ht="12.75" customHeight="1" x14ac:dyDescent="0.2">
      <c r="A12" s="50" t="s">
        <v>371</v>
      </c>
      <c r="B12" s="50" t="s">
        <v>23</v>
      </c>
      <c r="C12" s="50" t="s">
        <v>24</v>
      </c>
      <c r="D12" s="50" t="s">
        <v>17</v>
      </c>
      <c r="E12" s="53" t="str">
        <f>HYPERLINK("http://www.miamifilmfestival.com/","http://www.miamifilmfestival.com/")</f>
        <v>http://www.miamifilmfestival.com/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ht="12.75" customHeight="1" x14ac:dyDescent="0.2">
      <c r="A13" s="50" t="s">
        <v>372</v>
      </c>
      <c r="B13" s="50" t="s">
        <v>23</v>
      </c>
      <c r="C13" s="50" t="s">
        <v>24</v>
      </c>
      <c r="D13" s="50" t="s">
        <v>17</v>
      </c>
      <c r="E13" s="53" t="str">
        <f>HYPERLINK("http://newdirectors.org/","http://newdirectors.org/")</f>
        <v>http://newdirectors.org/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</row>
    <row r="14" spans="1:255" ht="12.75" customHeight="1" x14ac:dyDescent="0.2">
      <c r="A14" s="50" t="s">
        <v>373</v>
      </c>
      <c r="B14" s="50" t="s">
        <v>23</v>
      </c>
      <c r="C14" s="50" t="s">
        <v>24</v>
      </c>
      <c r="D14" s="50" t="s">
        <v>17</v>
      </c>
      <c r="E14" s="55" t="s">
        <v>374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</row>
    <row r="15" spans="1:255" ht="12.75" customHeight="1" x14ac:dyDescent="0.2">
      <c r="A15" s="50" t="s">
        <v>375</v>
      </c>
      <c r="B15" s="50" t="s">
        <v>23</v>
      </c>
      <c r="C15" s="50" t="s">
        <v>24</v>
      </c>
      <c r="D15" s="50" t="s">
        <v>13</v>
      </c>
      <c r="E15" s="55" t="s">
        <v>376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</row>
    <row r="16" spans="1:255" ht="12.75" customHeight="1" x14ac:dyDescent="0.2">
      <c r="A16" s="87" t="s">
        <v>377</v>
      </c>
      <c r="B16" s="50" t="s">
        <v>23</v>
      </c>
      <c r="C16" s="50" t="s">
        <v>24</v>
      </c>
      <c r="D16" s="50" t="s">
        <v>13</v>
      </c>
      <c r="E16" s="55" t="s">
        <v>378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</row>
    <row r="17" spans="1:255" ht="12.75" customHeight="1" x14ac:dyDescent="0.2">
      <c r="A17" s="50" t="s">
        <v>379</v>
      </c>
      <c r="B17" s="50" t="s">
        <v>23</v>
      </c>
      <c r="C17" s="50" t="s">
        <v>24</v>
      </c>
      <c r="D17" s="50" t="s">
        <v>13</v>
      </c>
      <c r="E17" s="55" t="s">
        <v>380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</row>
    <row r="18" spans="1:255" ht="12.75" customHeight="1" x14ac:dyDescent="0.2">
      <c r="A18" s="50" t="s">
        <v>381</v>
      </c>
      <c r="B18" s="50" t="s">
        <v>23</v>
      </c>
      <c r="C18" s="50" t="s">
        <v>24</v>
      </c>
      <c r="D18" s="50" t="s">
        <v>13</v>
      </c>
      <c r="E18" s="53" t="str">
        <f>HYPERLINK("http://chicagolatinofilmfestival.org/","http://chicagolatinofilmfestival.org/")</f>
        <v>http://chicagolatinofilmfestival.org/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</row>
    <row r="19" spans="1:255" ht="12.75" customHeight="1" x14ac:dyDescent="0.2">
      <c r="A19" s="50" t="s">
        <v>382</v>
      </c>
      <c r="B19" s="50" t="s">
        <v>23</v>
      </c>
      <c r="C19" s="50" t="s">
        <v>24</v>
      </c>
      <c r="D19" s="50" t="s">
        <v>13</v>
      </c>
      <c r="E19" s="55" t="s">
        <v>383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</row>
    <row r="20" spans="1:255" ht="12.75" customHeight="1" x14ac:dyDescent="0.2">
      <c r="A20" s="50" t="s">
        <v>384</v>
      </c>
      <c r="B20" s="50" t="s">
        <v>23</v>
      </c>
      <c r="C20" s="50" t="s">
        <v>24</v>
      </c>
      <c r="D20" s="50" t="s">
        <v>13</v>
      </c>
      <c r="E20" s="55" t="s">
        <v>385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</row>
    <row r="21" spans="1:255" ht="12.75" customHeight="1" x14ac:dyDescent="0.2">
      <c r="A21" s="50" t="s">
        <v>386</v>
      </c>
      <c r="B21" s="50" t="s">
        <v>23</v>
      </c>
      <c r="C21" s="50" t="s">
        <v>24</v>
      </c>
      <c r="D21" s="50" t="s">
        <v>13</v>
      </c>
      <c r="E21" s="55" t="s">
        <v>387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</row>
    <row r="22" spans="1:255" ht="12.75" customHeight="1" x14ac:dyDescent="0.2">
      <c r="A22" s="50" t="s">
        <v>388</v>
      </c>
      <c r="B22" s="50" t="s">
        <v>23</v>
      </c>
      <c r="C22" s="50" t="s">
        <v>24</v>
      </c>
      <c r="D22" s="50" t="s">
        <v>60</v>
      </c>
      <c r="E22" s="55" t="s">
        <v>389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</row>
    <row r="23" spans="1:255" ht="12.75" customHeight="1" x14ac:dyDescent="0.2">
      <c r="A23" s="50" t="s">
        <v>390</v>
      </c>
      <c r="B23" s="50" t="s">
        <v>23</v>
      </c>
      <c r="C23" s="50" t="s">
        <v>24</v>
      </c>
      <c r="D23" s="50" t="s">
        <v>21</v>
      </c>
      <c r="E23" s="53" t="str">
        <f>HYPERLINK("http://www.lafilmfest.com/","http://www.lafilmfest.com/")</f>
        <v>http://www.lafilmfest.com/</v>
      </c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</row>
    <row r="24" spans="1:255" ht="12.75" customHeight="1" x14ac:dyDescent="0.2">
      <c r="A24" s="50" t="s">
        <v>391</v>
      </c>
      <c r="B24" s="50" t="s">
        <v>23</v>
      </c>
      <c r="C24" s="50" t="s">
        <v>24</v>
      </c>
      <c r="D24" s="50" t="s">
        <v>21</v>
      </c>
      <c r="E24" s="55" t="s">
        <v>392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</row>
    <row r="25" spans="1:255" ht="12.75" customHeight="1" x14ac:dyDescent="0.2">
      <c r="A25" s="50" t="s">
        <v>393</v>
      </c>
      <c r="B25" s="50" t="s">
        <v>23</v>
      </c>
      <c r="C25" s="50" t="s">
        <v>24</v>
      </c>
      <c r="D25" s="50" t="s">
        <v>21</v>
      </c>
      <c r="E25" s="55" t="s">
        <v>394</v>
      </c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</row>
    <row r="26" spans="1:255" ht="12.75" customHeight="1" x14ac:dyDescent="0.2">
      <c r="A26" s="50" t="s">
        <v>395</v>
      </c>
      <c r="B26" s="50" t="s">
        <v>23</v>
      </c>
      <c r="C26" s="50" t="s">
        <v>24</v>
      </c>
      <c r="D26" s="50" t="s">
        <v>28</v>
      </c>
      <c r="E26" s="55" t="s">
        <v>396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</row>
    <row r="27" spans="1:255" ht="12.75" customHeight="1" x14ac:dyDescent="0.2">
      <c r="A27" s="50" t="s">
        <v>397</v>
      </c>
      <c r="B27" s="50" t="s">
        <v>23</v>
      </c>
      <c r="C27" s="50" t="s">
        <v>24</v>
      </c>
      <c r="D27" s="50" t="s">
        <v>47</v>
      </c>
      <c r="E27" s="55" t="s">
        <v>398</v>
      </c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</row>
    <row r="28" spans="1:255" ht="12.75" customHeight="1" x14ac:dyDescent="0.2">
      <c r="A28" s="50" t="s">
        <v>399</v>
      </c>
      <c r="B28" s="50" t="s">
        <v>23</v>
      </c>
      <c r="C28" s="50" t="s">
        <v>24</v>
      </c>
      <c r="D28" s="50" t="s">
        <v>47</v>
      </c>
      <c r="E28" s="55" t="s">
        <v>400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</row>
    <row r="29" spans="1:255" ht="12.75" customHeight="1" x14ac:dyDescent="0.2">
      <c r="A29" s="50" t="s">
        <v>401</v>
      </c>
      <c r="B29" s="50" t="s">
        <v>23</v>
      </c>
      <c r="C29" s="50" t="s">
        <v>24</v>
      </c>
      <c r="D29" s="50" t="s">
        <v>43</v>
      </c>
      <c r="E29" s="53" t="str">
        <f>HYPERLINK("http://www.afi.com/afifest/","http://www.afi.com/afifest/")</f>
        <v>http://www.afi.com/afifest/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</row>
    <row r="30" spans="1:255" ht="12.75" customHeight="1" x14ac:dyDescent="0.2">
      <c r="A30" s="50" t="s">
        <v>402</v>
      </c>
      <c r="B30" s="50" t="s">
        <v>23</v>
      </c>
      <c r="C30" s="50" t="s">
        <v>95</v>
      </c>
      <c r="D30" s="50" t="s">
        <v>28</v>
      </c>
      <c r="E30" s="59" t="s">
        <v>403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</row>
    <row r="31" spans="1:255" ht="12.75" customHeight="1" x14ac:dyDescent="0.2">
      <c r="A31" s="50" t="s">
        <v>404</v>
      </c>
      <c r="B31" s="50" t="s">
        <v>23</v>
      </c>
      <c r="C31" s="50" t="s">
        <v>24</v>
      </c>
      <c r="D31" s="50" t="s">
        <v>36</v>
      </c>
      <c r="E31" s="55" t="s">
        <v>405</v>
      </c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</row>
    <row r="32" spans="1:255" ht="12.75" customHeight="1" x14ac:dyDescent="0.2">
      <c r="A32" s="50" t="s">
        <v>406</v>
      </c>
      <c r="B32" s="50" t="s">
        <v>23</v>
      </c>
      <c r="C32" s="50" t="s">
        <v>24</v>
      </c>
      <c r="D32" s="50" t="s">
        <v>36</v>
      </c>
      <c r="E32" s="55" t="s">
        <v>407</v>
      </c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pans="1:255" ht="12.75" customHeight="1" x14ac:dyDescent="0.2">
      <c r="A33" s="50" t="s">
        <v>408</v>
      </c>
      <c r="B33" s="50" t="s">
        <v>23</v>
      </c>
      <c r="C33" s="50" t="s">
        <v>24</v>
      </c>
      <c r="D33" s="50" t="s">
        <v>13</v>
      </c>
      <c r="E33" s="55" t="s">
        <v>409</v>
      </c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</row>
    <row r="34" spans="1:255" ht="12.75" customHeight="1" x14ac:dyDescent="0.2">
      <c r="A34" s="50" t="s">
        <v>410</v>
      </c>
      <c r="B34" s="50" t="s">
        <v>23</v>
      </c>
      <c r="C34" s="50" t="s">
        <v>24</v>
      </c>
      <c r="D34" s="50" t="s">
        <v>13</v>
      </c>
      <c r="E34" s="55" t="s">
        <v>411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</row>
    <row r="35" spans="1:255" ht="12.75" customHeight="1" x14ac:dyDescent="0.2">
      <c r="A35" s="50" t="s">
        <v>412</v>
      </c>
      <c r="B35" s="50" t="s">
        <v>23</v>
      </c>
      <c r="C35" s="50" t="s">
        <v>24</v>
      </c>
      <c r="D35" s="50" t="s">
        <v>28</v>
      </c>
      <c r="E35" s="53" t="str">
        <f>HYPERLINK("http://nyciff.com/","http://nyciff.com/")</f>
        <v>http://nyciff.com/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</row>
    <row r="36" spans="1:255" ht="12.75" customHeight="1" x14ac:dyDescent="0.2">
      <c r="A36" s="50" t="s">
        <v>413</v>
      </c>
      <c r="B36" s="50" t="s">
        <v>23</v>
      </c>
      <c r="C36" s="50" t="s">
        <v>24</v>
      </c>
      <c r="D36" s="50" t="s">
        <v>47</v>
      </c>
      <c r="E36" s="55" t="s">
        <v>414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</row>
    <row r="37" spans="1:255" ht="12.75" customHeight="1" x14ac:dyDescent="0.2">
      <c r="A37" s="50" t="s">
        <v>415</v>
      </c>
      <c r="B37" s="50" t="s">
        <v>23</v>
      </c>
      <c r="C37" s="50" t="s">
        <v>24</v>
      </c>
      <c r="D37" s="50" t="s">
        <v>47</v>
      </c>
      <c r="E37" s="53" t="s">
        <v>416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</row>
    <row r="38" spans="1:255" ht="12.75" customHeight="1" x14ac:dyDescent="0.2">
      <c r="A38" s="50" t="s">
        <v>417</v>
      </c>
      <c r="B38" s="50" t="s">
        <v>23</v>
      </c>
      <c r="C38" s="50" t="s">
        <v>24</v>
      </c>
      <c r="D38" s="50" t="s">
        <v>33</v>
      </c>
      <c r="E38" s="55" t="s">
        <v>418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</row>
    <row r="39" spans="1:255" ht="12.75" customHeight="1" x14ac:dyDescent="0.2">
      <c r="A39" s="50" t="s">
        <v>419</v>
      </c>
      <c r="B39" s="50" t="s">
        <v>23</v>
      </c>
      <c r="C39" s="50" t="s">
        <v>24</v>
      </c>
      <c r="D39" s="50" t="s">
        <v>43</v>
      </c>
      <c r="E39" s="55" t="s">
        <v>420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</row>
    <row r="40" spans="1:255" ht="12.75" customHeight="1" x14ac:dyDescent="0.2">
      <c r="A40" s="50" t="s">
        <v>421</v>
      </c>
      <c r="B40" s="50" t="s">
        <v>23</v>
      </c>
      <c r="C40" s="50" t="s">
        <v>95</v>
      </c>
      <c r="D40" s="50" t="s">
        <v>13</v>
      </c>
      <c r="E40" s="59" t="s">
        <v>422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</row>
    <row r="41" spans="1:255" ht="12.75" customHeight="1" x14ac:dyDescent="0.2">
      <c r="A41" s="50" t="s">
        <v>423</v>
      </c>
      <c r="B41" s="50" t="s">
        <v>23</v>
      </c>
      <c r="C41" s="50" t="s">
        <v>95</v>
      </c>
      <c r="D41" s="50" t="s">
        <v>43</v>
      </c>
      <c r="E41" s="59" t="s">
        <v>424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</row>
    <row r="42" spans="1:255" ht="12.75" customHeight="1" x14ac:dyDescent="0.2">
      <c r="A42" s="50" t="s">
        <v>425</v>
      </c>
      <c r="B42" s="50" t="s">
        <v>23</v>
      </c>
      <c r="C42" s="50" t="s">
        <v>24</v>
      </c>
      <c r="D42" s="50" t="s">
        <v>17</v>
      </c>
      <c r="E42" s="55" t="s">
        <v>426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</row>
    <row r="43" spans="1:255" ht="12.75" customHeight="1" x14ac:dyDescent="0.2">
      <c r="A43" s="50" t="s">
        <v>427</v>
      </c>
      <c r="B43" s="50" t="s">
        <v>23</v>
      </c>
      <c r="C43" s="50" t="s">
        <v>24</v>
      </c>
      <c r="D43" s="50" t="s">
        <v>13</v>
      </c>
      <c r="E43" s="55" t="s">
        <v>428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</row>
    <row r="44" spans="1:255" ht="12.75" customHeight="1" x14ac:dyDescent="0.2">
      <c r="A44" s="50" t="s">
        <v>429</v>
      </c>
      <c r="B44" s="50" t="s">
        <v>23</v>
      </c>
      <c r="C44" s="50" t="s">
        <v>24</v>
      </c>
      <c r="D44" s="50" t="s">
        <v>13</v>
      </c>
      <c r="E44" s="55" t="s">
        <v>430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</row>
    <row r="45" spans="1:255" ht="12.75" customHeight="1" x14ac:dyDescent="0.2">
      <c r="A45" s="50" t="s">
        <v>431</v>
      </c>
      <c r="B45" s="50" t="s">
        <v>23</v>
      </c>
      <c r="C45" s="50" t="s">
        <v>24</v>
      </c>
      <c r="D45" s="50" t="s">
        <v>33</v>
      </c>
      <c r="E45" s="55" t="s">
        <v>432</v>
      </c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</row>
    <row r="46" spans="1:255" ht="12.75" customHeight="1" x14ac:dyDescent="0.2">
      <c r="A46" s="50" t="s">
        <v>433</v>
      </c>
      <c r="B46" s="50" t="s">
        <v>23</v>
      </c>
      <c r="C46" s="50" t="s">
        <v>24</v>
      </c>
      <c r="D46" s="50" t="s">
        <v>43</v>
      </c>
      <c r="E46" s="53" t="str">
        <f>HYPERLINK("http://www.docnyc.net/","http://www.docnyc.net/")</f>
        <v>http://www.docnyc.net/</v>
      </c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</row>
    <row r="47" spans="1:255" ht="12.75" customHeight="1" x14ac:dyDescent="0.2">
      <c r="A47" s="61"/>
      <c r="B47" s="61"/>
      <c r="C47" s="61"/>
      <c r="D47" s="61"/>
      <c r="E47" s="6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</row>
    <row r="48" spans="1:255" ht="12.75" customHeight="1" x14ac:dyDescent="0.2">
      <c r="A48" s="61"/>
      <c r="B48" s="61"/>
      <c r="C48" s="61"/>
      <c r="D48" s="61"/>
      <c r="E48" s="6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</row>
    <row r="49" spans="1:255" ht="12.75" customHeight="1" x14ac:dyDescent="0.2">
      <c r="A49" s="61"/>
      <c r="B49" s="61"/>
      <c r="C49" s="61"/>
      <c r="D49" s="61"/>
      <c r="E49" s="6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</row>
    <row r="50" spans="1:255" ht="12.75" customHeight="1" x14ac:dyDescent="0.2">
      <c r="A50" s="61"/>
      <c r="B50" s="61"/>
      <c r="C50" s="61"/>
      <c r="D50" s="61"/>
      <c r="E50" s="6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</row>
    <row r="51" spans="1:255" ht="12.75" customHeight="1" x14ac:dyDescent="0.2">
      <c r="A51" s="61"/>
      <c r="B51" s="61"/>
      <c r="C51" s="61"/>
      <c r="D51" s="61"/>
      <c r="E51" s="6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</row>
    <row r="52" spans="1:255" ht="12.75" customHeight="1" x14ac:dyDescent="0.2">
      <c r="A52" s="61"/>
      <c r="B52" s="61"/>
      <c r="C52" s="61"/>
      <c r="D52" s="61"/>
      <c r="E52" s="6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</row>
    <row r="53" spans="1:255" ht="12.75" customHeight="1" x14ac:dyDescent="0.2">
      <c r="A53" s="61"/>
      <c r="B53" s="61"/>
      <c r="C53" s="61"/>
      <c r="D53" s="61"/>
      <c r="E53" s="6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</row>
    <row r="54" spans="1:255" ht="12.75" customHeight="1" x14ac:dyDescent="0.2">
      <c r="A54" s="61"/>
      <c r="B54" s="61"/>
      <c r="C54" s="61"/>
      <c r="D54" s="61"/>
      <c r="E54" s="6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</row>
    <row r="55" spans="1:255" ht="12.75" customHeight="1" x14ac:dyDescent="0.2">
      <c r="A55" s="61"/>
      <c r="B55" s="61"/>
      <c r="C55" s="61"/>
      <c r="D55" s="61"/>
      <c r="E55" s="6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</row>
    <row r="56" spans="1:255" ht="12.75" customHeight="1" x14ac:dyDescent="0.2">
      <c r="A56" s="61"/>
      <c r="B56" s="61"/>
      <c r="C56" s="61"/>
      <c r="D56" s="61"/>
      <c r="E56" s="6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</row>
    <row r="57" spans="1:255" ht="12.75" customHeight="1" x14ac:dyDescent="0.2">
      <c r="A57" s="61"/>
      <c r="B57" s="61"/>
      <c r="C57" s="61"/>
      <c r="D57" s="61"/>
      <c r="E57" s="6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</row>
    <row r="58" spans="1:255" ht="12.75" customHeight="1" x14ac:dyDescent="0.2">
      <c r="A58" s="61"/>
      <c r="B58" s="61"/>
      <c r="C58" s="61"/>
      <c r="D58" s="61"/>
      <c r="E58" s="6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</row>
    <row r="59" spans="1:255" ht="12.75" customHeight="1" x14ac:dyDescent="0.2">
      <c r="A59" s="61"/>
      <c r="B59" s="61"/>
      <c r="C59" s="61"/>
      <c r="D59" s="61"/>
      <c r="E59" s="6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</row>
    <row r="60" spans="1:255" ht="12.75" customHeight="1" x14ac:dyDescent="0.2">
      <c r="A60" s="61"/>
      <c r="B60" s="61"/>
      <c r="C60" s="61"/>
      <c r="D60" s="61"/>
      <c r="E60" s="6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</row>
    <row r="61" spans="1:255" ht="12.75" customHeight="1" x14ac:dyDescent="0.2">
      <c r="A61" s="61"/>
      <c r="B61" s="61"/>
      <c r="C61" s="61"/>
      <c r="D61" s="61"/>
      <c r="E61" s="6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</row>
    <row r="62" spans="1:255" ht="12.75" customHeight="1" x14ac:dyDescent="0.2">
      <c r="A62" s="61"/>
      <c r="B62" s="61"/>
      <c r="C62" s="61"/>
      <c r="D62" s="61"/>
      <c r="E62" s="6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</row>
    <row r="63" spans="1:255" ht="12.75" customHeight="1" x14ac:dyDescent="0.2">
      <c r="A63" s="61"/>
      <c r="B63" s="61"/>
      <c r="C63" s="61"/>
      <c r="D63" s="61"/>
      <c r="E63" s="6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</row>
    <row r="64" spans="1:255" ht="12.75" customHeight="1" x14ac:dyDescent="0.2">
      <c r="A64" s="61"/>
      <c r="B64" s="61"/>
      <c r="C64" s="61"/>
      <c r="D64" s="61"/>
      <c r="E64" s="6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</row>
    <row r="65" spans="1:255" ht="12.75" customHeight="1" x14ac:dyDescent="0.2">
      <c r="A65" s="61"/>
      <c r="B65" s="61"/>
      <c r="C65" s="61"/>
      <c r="D65" s="61"/>
      <c r="E65" s="6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</row>
    <row r="66" spans="1:255" ht="12.75" customHeight="1" x14ac:dyDescent="0.2">
      <c r="A66" s="61"/>
      <c r="B66" s="61"/>
      <c r="C66" s="61"/>
      <c r="D66" s="61"/>
      <c r="E66" s="6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</row>
    <row r="67" spans="1:255" ht="12.75" customHeight="1" x14ac:dyDescent="0.2">
      <c r="A67" s="61"/>
      <c r="B67" s="61"/>
      <c r="C67" s="61"/>
      <c r="D67" s="61"/>
      <c r="E67" s="6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</row>
    <row r="68" spans="1:255" ht="12.75" customHeight="1" x14ac:dyDescent="0.2">
      <c r="A68" s="61"/>
      <c r="B68" s="61"/>
      <c r="C68" s="61"/>
      <c r="D68" s="61"/>
      <c r="E68" s="6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</row>
    <row r="69" spans="1:255" ht="12.75" customHeight="1" x14ac:dyDescent="0.2">
      <c r="A69" s="61"/>
      <c r="B69" s="61"/>
      <c r="C69" s="61"/>
      <c r="D69" s="61"/>
      <c r="E69" s="6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</row>
    <row r="70" spans="1:255" ht="12.75" customHeight="1" x14ac:dyDescent="0.2">
      <c r="A70" s="61"/>
      <c r="B70" s="61"/>
      <c r="C70" s="61"/>
      <c r="D70" s="61"/>
      <c r="E70" s="6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</row>
    <row r="71" spans="1:255" ht="12.75" customHeight="1" x14ac:dyDescent="0.2">
      <c r="A71" s="61"/>
      <c r="B71" s="61"/>
      <c r="C71" s="61"/>
      <c r="D71" s="61"/>
      <c r="E71" s="6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</row>
    <row r="72" spans="1:255" ht="12.75" customHeight="1" x14ac:dyDescent="0.2">
      <c r="A72" s="61"/>
      <c r="B72" s="61"/>
      <c r="C72" s="61"/>
      <c r="D72" s="61"/>
      <c r="E72" s="6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</row>
    <row r="73" spans="1:255" ht="12.75" customHeight="1" x14ac:dyDescent="0.2">
      <c r="A73" s="61"/>
      <c r="B73" s="61"/>
      <c r="C73" s="61"/>
      <c r="D73" s="61"/>
      <c r="E73" s="6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</row>
    <row r="74" spans="1:255" ht="12.75" customHeight="1" x14ac:dyDescent="0.2">
      <c r="A74" s="61"/>
      <c r="B74" s="61"/>
      <c r="C74" s="61"/>
      <c r="D74" s="61"/>
      <c r="E74" s="6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</row>
    <row r="75" spans="1:255" ht="12.75" customHeight="1" x14ac:dyDescent="0.2">
      <c r="A75" s="61"/>
      <c r="B75" s="61"/>
      <c r="C75" s="61"/>
      <c r="D75" s="61"/>
      <c r="E75" s="6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</row>
    <row r="76" spans="1:255" ht="12.75" customHeight="1" x14ac:dyDescent="0.2">
      <c r="A76" s="61"/>
      <c r="B76" s="61"/>
      <c r="C76" s="61"/>
      <c r="D76" s="61"/>
      <c r="E76" s="6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</row>
    <row r="77" spans="1:255" ht="12.75" customHeight="1" x14ac:dyDescent="0.2">
      <c r="A77" s="61"/>
      <c r="B77" s="61"/>
      <c r="C77" s="61"/>
      <c r="D77" s="61"/>
      <c r="E77" s="6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</row>
    <row r="78" spans="1:255" ht="12.75" customHeight="1" x14ac:dyDescent="0.2">
      <c r="A78" s="61"/>
      <c r="B78" s="61"/>
      <c r="C78" s="61"/>
      <c r="D78" s="61"/>
      <c r="E78" s="6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</row>
    <row r="79" spans="1:255" ht="12.75" customHeight="1" x14ac:dyDescent="0.2">
      <c r="A79" s="61"/>
      <c r="B79" s="61"/>
      <c r="C79" s="61"/>
      <c r="D79" s="61"/>
      <c r="E79" s="6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</row>
    <row r="80" spans="1:255" ht="12.75" customHeight="1" x14ac:dyDescent="0.2">
      <c r="A80" s="61"/>
      <c r="B80" s="61"/>
      <c r="C80" s="61"/>
      <c r="D80" s="61"/>
      <c r="E80" s="6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5" ht="12.75" customHeight="1" x14ac:dyDescent="0.2">
      <c r="A81" s="61"/>
      <c r="B81" s="61"/>
      <c r="C81" s="61"/>
      <c r="D81" s="61"/>
      <c r="E81" s="6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</row>
    <row r="82" spans="1:255" ht="12.75" customHeight="1" x14ac:dyDescent="0.2">
      <c r="A82" s="61"/>
      <c r="B82" s="61"/>
      <c r="C82" s="61"/>
      <c r="D82" s="61"/>
      <c r="E82" s="6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</row>
    <row r="83" spans="1:255" ht="12.75" customHeight="1" x14ac:dyDescent="0.2">
      <c r="A83" s="61"/>
      <c r="B83" s="61"/>
      <c r="C83" s="61"/>
      <c r="D83" s="61"/>
      <c r="E83" s="6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</row>
    <row r="84" spans="1:255" ht="12.75" customHeight="1" x14ac:dyDescent="0.2">
      <c r="A84" s="61"/>
      <c r="B84" s="61"/>
      <c r="C84" s="61"/>
      <c r="D84" s="61"/>
      <c r="E84" s="6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</row>
    <row r="85" spans="1:255" ht="12.75" customHeight="1" x14ac:dyDescent="0.2">
      <c r="A85" s="61"/>
      <c r="B85" s="61"/>
      <c r="C85" s="61"/>
      <c r="D85" s="61"/>
      <c r="E85" s="6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</row>
    <row r="86" spans="1:255" ht="12.75" customHeight="1" x14ac:dyDescent="0.2">
      <c r="A86" s="61"/>
      <c r="B86" s="61"/>
      <c r="C86" s="61"/>
      <c r="D86" s="61"/>
      <c r="E86" s="6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</row>
    <row r="87" spans="1:255" ht="12.75" customHeight="1" x14ac:dyDescent="0.2">
      <c r="A87" s="61"/>
      <c r="B87" s="61"/>
      <c r="C87" s="61"/>
      <c r="D87" s="61"/>
      <c r="E87" s="6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</row>
    <row r="88" spans="1:255" ht="12.75" customHeight="1" x14ac:dyDescent="0.2">
      <c r="A88" s="61"/>
      <c r="B88" s="61"/>
      <c r="C88" s="61"/>
      <c r="D88" s="61"/>
      <c r="E88" s="6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</row>
    <row r="89" spans="1:255" ht="12.75" customHeight="1" x14ac:dyDescent="0.2">
      <c r="A89" s="61"/>
      <c r="B89" s="61"/>
      <c r="C89" s="61"/>
      <c r="D89" s="61"/>
      <c r="E89" s="6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</row>
    <row r="90" spans="1:255" ht="12.75" customHeight="1" x14ac:dyDescent="0.2">
      <c r="A90" s="61"/>
      <c r="B90" s="61"/>
      <c r="C90" s="61"/>
      <c r="D90" s="61"/>
      <c r="E90" s="6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</row>
    <row r="91" spans="1:255" ht="12.75" customHeight="1" x14ac:dyDescent="0.2">
      <c r="A91" s="61"/>
      <c r="B91" s="61"/>
      <c r="C91" s="61"/>
      <c r="D91" s="61"/>
      <c r="E91" s="6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</row>
    <row r="92" spans="1:255" ht="12.75" customHeight="1" x14ac:dyDescent="0.2">
      <c r="A92" s="61"/>
      <c r="B92" s="61"/>
      <c r="C92" s="61"/>
      <c r="D92" s="61"/>
      <c r="E92" s="6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</row>
    <row r="93" spans="1:255" ht="12.75" customHeight="1" x14ac:dyDescent="0.2">
      <c r="A93" s="61"/>
      <c r="B93" s="61"/>
      <c r="C93" s="61"/>
      <c r="D93" s="61"/>
      <c r="E93" s="6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</row>
    <row r="94" spans="1:255" ht="12.75" customHeight="1" x14ac:dyDescent="0.2">
      <c r="A94" s="61"/>
      <c r="B94" s="61"/>
      <c r="C94" s="61"/>
      <c r="D94" s="61"/>
      <c r="E94" s="6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</row>
    <row r="95" spans="1:255" ht="12.75" customHeight="1" x14ac:dyDescent="0.2">
      <c r="A95" s="61"/>
      <c r="B95" s="61"/>
      <c r="C95" s="61"/>
      <c r="D95" s="61"/>
      <c r="E95" s="6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</row>
    <row r="96" spans="1:255" ht="12.75" customHeight="1" x14ac:dyDescent="0.2">
      <c r="A96" s="61"/>
      <c r="B96" s="61"/>
      <c r="C96" s="61"/>
      <c r="D96" s="61"/>
      <c r="E96" s="6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</row>
    <row r="97" spans="1:255" ht="12.75" customHeight="1" x14ac:dyDescent="0.2">
      <c r="A97" s="61"/>
      <c r="B97" s="61"/>
      <c r="C97" s="61"/>
      <c r="D97" s="61"/>
      <c r="E97" s="6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</row>
    <row r="98" spans="1:255" ht="12.75" customHeight="1" x14ac:dyDescent="0.2">
      <c r="A98" s="61"/>
      <c r="B98" s="61"/>
      <c r="C98" s="61"/>
      <c r="D98" s="61"/>
      <c r="E98" s="6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</row>
    <row r="99" spans="1:255" ht="12.75" customHeight="1" x14ac:dyDescent="0.2">
      <c r="A99" s="61"/>
      <c r="B99" s="61"/>
      <c r="C99" s="61"/>
      <c r="D99" s="61"/>
      <c r="E99" s="6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</row>
    <row r="100" spans="1:255" ht="12.75" customHeight="1" x14ac:dyDescent="0.2">
      <c r="A100" s="61"/>
      <c r="B100" s="61"/>
      <c r="C100" s="61"/>
      <c r="D100" s="61"/>
      <c r="E100" s="6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</row>
    <row r="101" spans="1:255" ht="12.75" customHeight="1" x14ac:dyDescent="0.2">
      <c r="A101" s="61"/>
      <c r="B101" s="61"/>
      <c r="C101" s="61"/>
      <c r="D101" s="61"/>
      <c r="E101" s="6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</row>
    <row r="102" spans="1:255" ht="12.75" customHeight="1" x14ac:dyDescent="0.2">
      <c r="A102" s="61"/>
      <c r="B102" s="61"/>
      <c r="C102" s="61"/>
      <c r="D102" s="61"/>
      <c r="E102" s="6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</row>
    <row r="103" spans="1:255" ht="12.75" customHeight="1" x14ac:dyDescent="0.2">
      <c r="A103" s="61"/>
      <c r="B103" s="61"/>
      <c r="C103" s="61"/>
      <c r="D103" s="61"/>
      <c r="E103" s="6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</row>
    <row r="104" spans="1:255" ht="12.75" customHeight="1" x14ac:dyDescent="0.2">
      <c r="A104" s="61"/>
      <c r="B104" s="61"/>
      <c r="C104" s="61"/>
      <c r="D104" s="61"/>
      <c r="E104" s="6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</row>
    <row r="105" spans="1:255" ht="12.75" customHeight="1" x14ac:dyDescent="0.2">
      <c r="A105" s="61"/>
      <c r="B105" s="61"/>
      <c r="C105" s="61"/>
      <c r="D105" s="61"/>
      <c r="E105" s="6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</row>
    <row r="106" spans="1:255" ht="12.75" customHeight="1" x14ac:dyDescent="0.2">
      <c r="A106" s="61"/>
      <c r="B106" s="61"/>
      <c r="C106" s="61"/>
      <c r="D106" s="61"/>
      <c r="E106" s="6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</row>
    <row r="107" spans="1:255" ht="12.75" customHeight="1" x14ac:dyDescent="0.2">
      <c r="A107" s="61"/>
      <c r="B107" s="61"/>
      <c r="C107" s="61"/>
      <c r="D107" s="61"/>
      <c r="E107" s="6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</row>
    <row r="108" spans="1:255" ht="12.75" customHeight="1" x14ac:dyDescent="0.2">
      <c r="A108" s="61"/>
      <c r="B108" s="61"/>
      <c r="C108" s="61"/>
      <c r="D108" s="61"/>
      <c r="E108" s="6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</row>
    <row r="109" spans="1:255" ht="12.75" customHeight="1" x14ac:dyDescent="0.2">
      <c r="A109" s="61"/>
      <c r="B109" s="61"/>
      <c r="C109" s="61"/>
      <c r="D109" s="61"/>
      <c r="E109" s="6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</row>
    <row r="110" spans="1:255" ht="12.75" customHeight="1" x14ac:dyDescent="0.2">
      <c r="A110" s="61"/>
      <c r="B110" s="61"/>
      <c r="C110" s="61"/>
      <c r="D110" s="61"/>
      <c r="E110" s="6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/>
      <c r="GW110" s="51"/>
      <c r="GX110" s="51"/>
      <c r="GY110" s="51"/>
      <c r="GZ110" s="51"/>
      <c r="HA110" s="51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</row>
    <row r="111" spans="1:255" ht="12.75" customHeight="1" x14ac:dyDescent="0.2">
      <c r="A111" s="61"/>
      <c r="B111" s="61"/>
      <c r="C111" s="61"/>
      <c r="D111" s="61"/>
      <c r="E111" s="6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</row>
    <row r="112" spans="1:255" ht="12.75" customHeight="1" x14ac:dyDescent="0.2">
      <c r="A112" s="61"/>
      <c r="B112" s="61"/>
      <c r="C112" s="61"/>
      <c r="D112" s="61"/>
      <c r="E112" s="6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</row>
    <row r="113" spans="1:255" ht="12.75" customHeight="1" x14ac:dyDescent="0.2">
      <c r="A113" s="61"/>
      <c r="B113" s="61"/>
      <c r="C113" s="61"/>
      <c r="D113" s="61"/>
      <c r="E113" s="6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</row>
    <row r="114" spans="1:255" ht="12.75" customHeight="1" x14ac:dyDescent="0.2">
      <c r="A114" s="61"/>
      <c r="B114" s="61"/>
      <c r="C114" s="61"/>
      <c r="D114" s="61"/>
      <c r="E114" s="6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</row>
    <row r="115" spans="1:255" ht="12.75" customHeight="1" x14ac:dyDescent="0.2">
      <c r="A115" s="61"/>
      <c r="B115" s="61"/>
      <c r="C115" s="61"/>
      <c r="D115" s="61"/>
      <c r="E115" s="6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</row>
    <row r="116" spans="1:255" ht="12.75" customHeight="1" x14ac:dyDescent="0.2">
      <c r="A116" s="61"/>
      <c r="B116" s="61"/>
      <c r="C116" s="61"/>
      <c r="D116" s="61"/>
      <c r="E116" s="6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</row>
    <row r="117" spans="1:255" ht="12.75" customHeight="1" x14ac:dyDescent="0.2">
      <c r="A117" s="61"/>
      <c r="B117" s="61"/>
      <c r="C117" s="61"/>
      <c r="D117" s="61"/>
      <c r="E117" s="6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</row>
    <row r="118" spans="1:255" ht="12.75" customHeight="1" x14ac:dyDescent="0.2">
      <c r="A118" s="61"/>
      <c r="B118" s="61"/>
      <c r="C118" s="61"/>
      <c r="D118" s="61"/>
      <c r="E118" s="6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</row>
    <row r="119" spans="1:255" ht="12.75" customHeight="1" x14ac:dyDescent="0.2">
      <c r="A119" s="61"/>
      <c r="B119" s="61"/>
      <c r="C119" s="61"/>
      <c r="D119" s="61"/>
      <c r="E119" s="6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</row>
    <row r="120" spans="1:255" ht="12.75" customHeight="1" x14ac:dyDescent="0.2">
      <c r="A120" s="61"/>
      <c r="B120" s="61"/>
      <c r="C120" s="61"/>
      <c r="D120" s="61"/>
      <c r="E120" s="6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  <c r="GH120" s="51"/>
      <c r="GI120" s="51"/>
      <c r="GJ120" s="51"/>
      <c r="GK120" s="51"/>
      <c r="GL120" s="51"/>
      <c r="GM120" s="51"/>
      <c r="GN120" s="51"/>
      <c r="GO120" s="51"/>
      <c r="GP120" s="51"/>
      <c r="GQ120" s="51"/>
      <c r="GR120" s="51"/>
      <c r="GS120" s="51"/>
      <c r="GT120" s="51"/>
      <c r="GU120" s="51"/>
      <c r="GV120" s="51"/>
      <c r="GW120" s="51"/>
      <c r="GX120" s="51"/>
      <c r="GY120" s="51"/>
      <c r="GZ120" s="51"/>
      <c r="HA120" s="51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</row>
    <row r="121" spans="1:255" ht="12.75" customHeight="1" x14ac:dyDescent="0.2">
      <c r="A121" s="61"/>
      <c r="B121" s="61"/>
      <c r="C121" s="61"/>
      <c r="D121" s="61"/>
      <c r="E121" s="6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</row>
    <row r="122" spans="1:255" ht="12.75" customHeight="1" x14ac:dyDescent="0.2">
      <c r="A122" s="61"/>
      <c r="B122" s="61"/>
      <c r="C122" s="61"/>
      <c r="D122" s="61"/>
      <c r="E122" s="6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</row>
    <row r="123" spans="1:255" ht="12.75" customHeight="1" x14ac:dyDescent="0.2">
      <c r="A123" s="61"/>
      <c r="B123" s="61"/>
      <c r="C123" s="61"/>
      <c r="D123" s="61"/>
      <c r="E123" s="6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</row>
    <row r="124" spans="1:255" ht="12.75" customHeight="1" x14ac:dyDescent="0.2">
      <c r="A124" s="61"/>
      <c r="B124" s="61"/>
      <c r="C124" s="61"/>
      <c r="D124" s="61"/>
      <c r="E124" s="6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  <c r="GH124" s="51"/>
      <c r="GI124" s="51"/>
      <c r="GJ124" s="51"/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/>
      <c r="GW124" s="51"/>
      <c r="GX124" s="51"/>
      <c r="GY124" s="51"/>
      <c r="GZ124" s="51"/>
      <c r="HA124" s="51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</row>
    <row r="125" spans="1:255" ht="12.75" customHeight="1" x14ac:dyDescent="0.2">
      <c r="A125" s="61"/>
      <c r="B125" s="61"/>
      <c r="C125" s="61"/>
      <c r="D125" s="61"/>
      <c r="E125" s="6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</row>
    <row r="126" spans="1:255" ht="12.75" customHeight="1" x14ac:dyDescent="0.2">
      <c r="A126" s="61"/>
      <c r="B126" s="61"/>
      <c r="C126" s="61"/>
      <c r="D126" s="61"/>
      <c r="E126" s="6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  <c r="GH126" s="51"/>
      <c r="GI126" s="51"/>
      <c r="GJ126" s="51"/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/>
      <c r="GW126" s="51"/>
      <c r="GX126" s="51"/>
      <c r="GY126" s="51"/>
      <c r="GZ126" s="51"/>
      <c r="HA126" s="51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</row>
    <row r="127" spans="1:255" ht="12.75" customHeight="1" x14ac:dyDescent="0.2">
      <c r="A127" s="61"/>
      <c r="B127" s="61"/>
      <c r="C127" s="61"/>
      <c r="D127" s="61"/>
      <c r="E127" s="6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</row>
    <row r="128" spans="1:255" ht="12.75" customHeight="1" x14ac:dyDescent="0.2">
      <c r="A128" s="61"/>
      <c r="B128" s="61"/>
      <c r="C128" s="61"/>
      <c r="D128" s="61"/>
      <c r="E128" s="6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/>
      <c r="GW128" s="51"/>
      <c r="GX128" s="51"/>
      <c r="GY128" s="51"/>
      <c r="GZ128" s="51"/>
      <c r="HA128" s="51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</row>
    <row r="129" spans="1:255" ht="12.75" customHeight="1" x14ac:dyDescent="0.2">
      <c r="A129" s="61"/>
      <c r="B129" s="61"/>
      <c r="C129" s="61"/>
      <c r="D129" s="61"/>
      <c r="E129" s="6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</row>
    <row r="130" spans="1:255" ht="12.75" customHeight="1" x14ac:dyDescent="0.2">
      <c r="A130" s="61"/>
      <c r="B130" s="61"/>
      <c r="C130" s="61"/>
      <c r="D130" s="61"/>
      <c r="E130" s="6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/>
      <c r="GW130" s="51"/>
      <c r="GX130" s="51"/>
      <c r="GY130" s="51"/>
      <c r="GZ130" s="51"/>
      <c r="HA130" s="51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</row>
    <row r="131" spans="1:255" ht="12.75" customHeight="1" x14ac:dyDescent="0.2">
      <c r="A131" s="61"/>
      <c r="B131" s="61"/>
      <c r="C131" s="61"/>
      <c r="D131" s="61"/>
      <c r="E131" s="6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</row>
    <row r="132" spans="1:255" ht="12.75" customHeight="1" x14ac:dyDescent="0.2">
      <c r="A132" s="61"/>
      <c r="B132" s="61"/>
      <c r="C132" s="61"/>
      <c r="D132" s="61"/>
      <c r="E132" s="6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/>
      <c r="GW132" s="51"/>
      <c r="GX132" s="51"/>
      <c r="GY132" s="51"/>
      <c r="GZ132" s="51"/>
      <c r="HA132" s="51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</row>
    <row r="133" spans="1:255" ht="12.75" customHeight="1" x14ac:dyDescent="0.2">
      <c r="A133" s="61"/>
      <c r="B133" s="61"/>
      <c r="C133" s="61"/>
      <c r="D133" s="61"/>
      <c r="E133" s="6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</row>
    <row r="134" spans="1:255" ht="12.75" customHeight="1" x14ac:dyDescent="0.2">
      <c r="A134" s="61"/>
      <c r="B134" s="61"/>
      <c r="C134" s="61"/>
      <c r="D134" s="61"/>
      <c r="E134" s="6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1"/>
      <c r="GI134" s="51"/>
      <c r="GJ134" s="51"/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/>
      <c r="GW134" s="51"/>
      <c r="GX134" s="51"/>
      <c r="GY134" s="51"/>
      <c r="GZ134" s="51"/>
      <c r="HA134" s="51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</row>
    <row r="135" spans="1:255" ht="12.75" customHeight="1" x14ac:dyDescent="0.2">
      <c r="A135" s="61"/>
      <c r="B135" s="61"/>
      <c r="C135" s="61"/>
      <c r="D135" s="61"/>
      <c r="E135" s="6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</row>
    <row r="136" spans="1:255" ht="12.75" customHeight="1" x14ac:dyDescent="0.2">
      <c r="A136" s="61"/>
      <c r="B136" s="61"/>
      <c r="C136" s="61"/>
      <c r="D136" s="61"/>
      <c r="E136" s="6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  <c r="GH136" s="51"/>
      <c r="GI136" s="51"/>
      <c r="GJ136" s="51"/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/>
      <c r="GW136" s="51"/>
      <c r="GX136" s="51"/>
      <c r="GY136" s="51"/>
      <c r="GZ136" s="51"/>
      <c r="HA136" s="51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</row>
    <row r="137" spans="1:255" ht="12.75" customHeight="1" x14ac:dyDescent="0.2">
      <c r="A137" s="61"/>
      <c r="B137" s="61"/>
      <c r="C137" s="61"/>
      <c r="D137" s="61"/>
      <c r="E137" s="6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</row>
    <row r="138" spans="1:255" ht="12.75" customHeight="1" x14ac:dyDescent="0.2">
      <c r="A138" s="61"/>
      <c r="B138" s="61"/>
      <c r="C138" s="61"/>
      <c r="D138" s="61"/>
      <c r="E138" s="6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  <c r="GH138" s="51"/>
      <c r="GI138" s="51"/>
      <c r="GJ138" s="51"/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/>
      <c r="GW138" s="51"/>
      <c r="GX138" s="51"/>
      <c r="GY138" s="51"/>
      <c r="GZ138" s="51"/>
      <c r="HA138" s="51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</row>
    <row r="139" spans="1:255" ht="12.75" customHeight="1" x14ac:dyDescent="0.2">
      <c r="A139" s="61"/>
      <c r="B139" s="61"/>
      <c r="C139" s="61"/>
      <c r="D139" s="61"/>
      <c r="E139" s="6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</row>
    <row r="140" spans="1:255" ht="12.75" customHeight="1" x14ac:dyDescent="0.2">
      <c r="A140" s="61"/>
      <c r="B140" s="61"/>
      <c r="C140" s="61"/>
      <c r="D140" s="61"/>
      <c r="E140" s="6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/>
      <c r="GW140" s="51"/>
      <c r="GX140" s="51"/>
      <c r="GY140" s="51"/>
      <c r="GZ140" s="51"/>
      <c r="HA140" s="51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</row>
    <row r="141" spans="1:255" ht="12.75" customHeight="1" x14ac:dyDescent="0.2">
      <c r="A141" s="61"/>
      <c r="B141" s="61"/>
      <c r="C141" s="61"/>
      <c r="D141" s="61"/>
      <c r="E141" s="6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</row>
    <row r="142" spans="1:255" ht="12.75" customHeight="1" x14ac:dyDescent="0.2">
      <c r="A142" s="61"/>
      <c r="B142" s="61"/>
      <c r="C142" s="61"/>
      <c r="D142" s="61"/>
      <c r="E142" s="6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  <c r="GH142" s="51"/>
      <c r="GI142" s="51"/>
      <c r="GJ142" s="51"/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/>
      <c r="GW142" s="51"/>
      <c r="GX142" s="51"/>
      <c r="GY142" s="51"/>
      <c r="GZ142" s="51"/>
      <c r="HA142" s="51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</row>
    <row r="143" spans="1:255" ht="12.75" customHeight="1" x14ac:dyDescent="0.2">
      <c r="A143" s="61"/>
      <c r="B143" s="61"/>
      <c r="C143" s="61"/>
      <c r="D143" s="61"/>
      <c r="E143" s="6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</row>
    <row r="144" spans="1:255" ht="12.75" customHeight="1" x14ac:dyDescent="0.2">
      <c r="A144" s="61"/>
      <c r="B144" s="61"/>
      <c r="C144" s="61"/>
      <c r="D144" s="61"/>
      <c r="E144" s="6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  <c r="GH144" s="51"/>
      <c r="GI144" s="51"/>
      <c r="GJ144" s="51"/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/>
      <c r="GW144" s="51"/>
      <c r="GX144" s="51"/>
      <c r="GY144" s="51"/>
      <c r="GZ144" s="51"/>
      <c r="HA144" s="51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</row>
    <row r="145" spans="1:255" ht="12.75" customHeight="1" x14ac:dyDescent="0.2">
      <c r="A145" s="61"/>
      <c r="B145" s="61"/>
      <c r="C145" s="61"/>
      <c r="D145" s="61"/>
      <c r="E145" s="6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</row>
    <row r="146" spans="1:255" ht="12.75" customHeight="1" x14ac:dyDescent="0.2">
      <c r="A146" s="61"/>
      <c r="B146" s="61"/>
      <c r="C146" s="61"/>
      <c r="D146" s="61"/>
      <c r="E146" s="6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  <c r="GH146" s="51"/>
      <c r="GI146" s="51"/>
      <c r="GJ146" s="51"/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/>
      <c r="GW146" s="51"/>
      <c r="GX146" s="51"/>
      <c r="GY146" s="51"/>
      <c r="GZ146" s="51"/>
      <c r="HA146" s="51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</row>
    <row r="147" spans="1:255" ht="12.75" customHeight="1" x14ac:dyDescent="0.2">
      <c r="A147" s="61"/>
      <c r="B147" s="61"/>
      <c r="C147" s="61"/>
      <c r="D147" s="61"/>
      <c r="E147" s="6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</row>
    <row r="148" spans="1:255" ht="12.75" customHeight="1" x14ac:dyDescent="0.2">
      <c r="A148" s="61"/>
      <c r="B148" s="61"/>
      <c r="C148" s="61"/>
      <c r="D148" s="61"/>
      <c r="E148" s="6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</row>
    <row r="149" spans="1:255" ht="12.75" customHeight="1" x14ac:dyDescent="0.2">
      <c r="A149" s="61"/>
      <c r="B149" s="61"/>
      <c r="C149" s="61"/>
      <c r="D149" s="61"/>
      <c r="E149" s="6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</row>
    <row r="150" spans="1:255" ht="12.75" customHeight="1" x14ac:dyDescent="0.2">
      <c r="A150" s="61"/>
      <c r="B150" s="61"/>
      <c r="C150" s="61"/>
      <c r="D150" s="61"/>
      <c r="E150" s="6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</row>
    <row r="151" spans="1:255" ht="12.75" customHeight="1" x14ac:dyDescent="0.2">
      <c r="A151" s="61"/>
      <c r="B151" s="61"/>
      <c r="C151" s="61"/>
      <c r="D151" s="61"/>
      <c r="E151" s="6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</row>
    <row r="152" spans="1:255" ht="12.75" customHeight="1" x14ac:dyDescent="0.2">
      <c r="A152" s="61"/>
      <c r="B152" s="61"/>
      <c r="C152" s="61"/>
      <c r="D152" s="61"/>
      <c r="E152" s="6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</row>
    <row r="153" spans="1:255" ht="12.75" customHeight="1" x14ac:dyDescent="0.2">
      <c r="A153" s="61"/>
      <c r="B153" s="61"/>
      <c r="C153" s="61"/>
      <c r="D153" s="61"/>
      <c r="E153" s="6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</row>
    <row r="154" spans="1:255" ht="12.75" customHeight="1" x14ac:dyDescent="0.2">
      <c r="A154" s="61"/>
      <c r="B154" s="61"/>
      <c r="C154" s="61"/>
      <c r="D154" s="61"/>
      <c r="E154" s="6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  <c r="GH154" s="51"/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/>
      <c r="GX154" s="51"/>
      <c r="GY154" s="51"/>
      <c r="GZ154" s="51"/>
      <c r="HA154" s="51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</row>
    <row r="155" spans="1:255" ht="12.75" customHeight="1" x14ac:dyDescent="0.2">
      <c r="A155" s="61"/>
      <c r="B155" s="61"/>
      <c r="C155" s="61"/>
      <c r="D155" s="61"/>
      <c r="E155" s="6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</row>
    <row r="156" spans="1:255" ht="12.75" customHeight="1" x14ac:dyDescent="0.2">
      <c r="A156" s="61"/>
      <c r="B156" s="61"/>
      <c r="C156" s="61"/>
      <c r="D156" s="61"/>
      <c r="E156" s="6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/>
      <c r="GW156" s="51"/>
      <c r="GX156" s="51"/>
      <c r="GY156" s="51"/>
      <c r="GZ156" s="51"/>
      <c r="HA156" s="51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</row>
    <row r="157" spans="1:255" ht="12.75" customHeight="1" x14ac:dyDescent="0.2">
      <c r="A157" s="61"/>
      <c r="B157" s="61"/>
      <c r="C157" s="61"/>
      <c r="D157" s="61"/>
      <c r="E157" s="6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</row>
    <row r="158" spans="1:255" ht="12.75" customHeight="1" x14ac:dyDescent="0.2">
      <c r="A158" s="61"/>
      <c r="B158" s="61"/>
      <c r="C158" s="61"/>
      <c r="D158" s="61"/>
      <c r="E158" s="6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/>
      <c r="GW158" s="51"/>
      <c r="GX158" s="51"/>
      <c r="GY158" s="51"/>
      <c r="GZ158" s="51"/>
      <c r="HA158" s="51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</row>
    <row r="159" spans="1:255" ht="12.75" customHeight="1" x14ac:dyDescent="0.2">
      <c r="A159" s="61"/>
      <c r="B159" s="61"/>
      <c r="C159" s="61"/>
      <c r="D159" s="61"/>
      <c r="E159" s="6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</row>
    <row r="160" spans="1:255" ht="12.75" customHeight="1" x14ac:dyDescent="0.2">
      <c r="A160" s="61"/>
      <c r="B160" s="61"/>
      <c r="C160" s="61"/>
      <c r="D160" s="61"/>
      <c r="E160" s="6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  <c r="GH160" s="51"/>
      <c r="GI160" s="51"/>
      <c r="GJ160" s="51"/>
      <c r="GK160" s="51"/>
      <c r="GL160" s="51"/>
      <c r="GM160" s="51"/>
      <c r="GN160" s="51"/>
      <c r="GO160" s="51"/>
      <c r="GP160" s="51"/>
      <c r="GQ160" s="51"/>
      <c r="GR160" s="51"/>
      <c r="GS160" s="51"/>
      <c r="GT160" s="51"/>
      <c r="GU160" s="51"/>
      <c r="GV160" s="51"/>
      <c r="GW160" s="51"/>
      <c r="GX160" s="51"/>
      <c r="GY160" s="51"/>
      <c r="GZ160" s="51"/>
      <c r="HA160" s="51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</row>
    <row r="161" spans="1:255" ht="12.75" customHeight="1" x14ac:dyDescent="0.2">
      <c r="A161" s="61"/>
      <c r="B161" s="61"/>
      <c r="C161" s="61"/>
      <c r="D161" s="61"/>
      <c r="E161" s="6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</row>
    <row r="162" spans="1:255" ht="12.75" customHeight="1" x14ac:dyDescent="0.2">
      <c r="A162" s="61"/>
      <c r="B162" s="61"/>
      <c r="C162" s="61"/>
      <c r="D162" s="61"/>
      <c r="E162" s="6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  <c r="GH162" s="51"/>
      <c r="GI162" s="51"/>
      <c r="GJ162" s="51"/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/>
      <c r="GW162" s="51"/>
      <c r="GX162" s="51"/>
      <c r="GY162" s="51"/>
      <c r="GZ162" s="51"/>
      <c r="HA162" s="51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</row>
    <row r="163" spans="1:255" ht="12.75" customHeight="1" x14ac:dyDescent="0.2">
      <c r="A163" s="61"/>
      <c r="B163" s="61"/>
      <c r="C163" s="61"/>
      <c r="D163" s="61"/>
      <c r="E163" s="6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</row>
    <row r="164" spans="1:255" ht="12.75" customHeight="1" x14ac:dyDescent="0.2">
      <c r="A164" s="61"/>
      <c r="B164" s="61"/>
      <c r="C164" s="61"/>
      <c r="D164" s="61"/>
      <c r="E164" s="6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pans="1:255" ht="12.75" customHeight="1" x14ac:dyDescent="0.2">
      <c r="A165" s="61"/>
      <c r="B165" s="61"/>
      <c r="C165" s="61"/>
      <c r="D165" s="61"/>
      <c r="E165" s="6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</row>
    <row r="166" spans="1:255" ht="12.75" customHeight="1" x14ac:dyDescent="0.2">
      <c r="A166" s="61"/>
      <c r="B166" s="61"/>
      <c r="C166" s="61"/>
      <c r="D166" s="61"/>
      <c r="E166" s="6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  <c r="GO166" s="51"/>
      <c r="GP166" s="51"/>
      <c r="GQ166" s="51"/>
      <c r="GR166" s="51"/>
      <c r="GS166" s="51"/>
      <c r="GT166" s="51"/>
      <c r="GU166" s="51"/>
      <c r="GV166" s="51"/>
      <c r="GW166" s="51"/>
      <c r="GX166" s="51"/>
      <c r="GY166" s="51"/>
      <c r="GZ166" s="51"/>
      <c r="HA166" s="51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</row>
    <row r="167" spans="1:255" ht="12.75" customHeight="1" x14ac:dyDescent="0.2">
      <c r="A167" s="61"/>
      <c r="B167" s="61"/>
      <c r="C167" s="61"/>
      <c r="D167" s="61"/>
      <c r="E167" s="6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</row>
    <row r="168" spans="1:255" ht="12.75" customHeight="1" x14ac:dyDescent="0.2">
      <c r="A168" s="61"/>
      <c r="B168" s="61"/>
      <c r="C168" s="61"/>
      <c r="D168" s="61"/>
      <c r="E168" s="6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  <c r="GH168" s="51"/>
      <c r="GI168" s="51"/>
      <c r="GJ168" s="51"/>
      <c r="GK168" s="51"/>
      <c r="GL168" s="51"/>
      <c r="GM168" s="51"/>
      <c r="GN168" s="51"/>
      <c r="GO168" s="51"/>
      <c r="GP168" s="51"/>
      <c r="GQ168" s="51"/>
      <c r="GR168" s="51"/>
      <c r="GS168" s="51"/>
      <c r="GT168" s="51"/>
      <c r="GU168" s="51"/>
      <c r="GV168" s="51"/>
      <c r="GW168" s="51"/>
      <c r="GX168" s="51"/>
      <c r="GY168" s="51"/>
      <c r="GZ168" s="51"/>
      <c r="HA168" s="51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</row>
    <row r="169" spans="1:255" ht="12.75" customHeight="1" x14ac:dyDescent="0.2">
      <c r="A169" s="61"/>
      <c r="B169" s="61"/>
      <c r="C169" s="61"/>
      <c r="D169" s="61"/>
      <c r="E169" s="6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</row>
    <row r="170" spans="1:255" ht="12.75" customHeight="1" x14ac:dyDescent="0.2">
      <c r="A170" s="61"/>
      <c r="B170" s="61"/>
      <c r="C170" s="61"/>
      <c r="D170" s="61"/>
      <c r="E170" s="6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  <c r="GH170" s="51"/>
      <c r="GI170" s="51"/>
      <c r="GJ170" s="51"/>
      <c r="GK170" s="51"/>
      <c r="GL170" s="51"/>
      <c r="GM170" s="51"/>
      <c r="GN170" s="51"/>
      <c r="GO170" s="51"/>
      <c r="GP170" s="51"/>
      <c r="GQ170" s="51"/>
      <c r="GR170" s="51"/>
      <c r="GS170" s="51"/>
      <c r="GT170" s="51"/>
      <c r="GU170" s="51"/>
      <c r="GV170" s="51"/>
      <c r="GW170" s="51"/>
      <c r="GX170" s="51"/>
      <c r="GY170" s="51"/>
      <c r="GZ170" s="51"/>
      <c r="HA170" s="51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</row>
    <row r="171" spans="1:255" ht="12.75" customHeight="1" x14ac:dyDescent="0.2">
      <c r="A171" s="61"/>
      <c r="B171" s="61"/>
      <c r="C171" s="61"/>
      <c r="D171" s="61"/>
      <c r="E171" s="6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</row>
    <row r="172" spans="1:255" ht="12.75" customHeight="1" x14ac:dyDescent="0.2">
      <c r="A172" s="61"/>
      <c r="B172" s="61"/>
      <c r="C172" s="61"/>
      <c r="D172" s="61"/>
      <c r="E172" s="6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/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</row>
    <row r="173" spans="1:255" ht="12.75" customHeight="1" x14ac:dyDescent="0.2">
      <c r="A173" s="61"/>
      <c r="B173" s="61"/>
      <c r="C173" s="61"/>
      <c r="D173" s="61"/>
      <c r="E173" s="6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</row>
    <row r="174" spans="1:255" ht="12.75" customHeight="1" x14ac:dyDescent="0.2">
      <c r="A174" s="61"/>
      <c r="B174" s="61"/>
      <c r="C174" s="61"/>
      <c r="D174" s="61"/>
      <c r="E174" s="6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  <c r="GH174" s="51"/>
      <c r="GI174" s="51"/>
      <c r="GJ174" s="51"/>
      <c r="GK174" s="51"/>
      <c r="GL174" s="51"/>
      <c r="GM174" s="51"/>
      <c r="GN174" s="51"/>
      <c r="GO174" s="51"/>
      <c r="GP174" s="51"/>
      <c r="GQ174" s="51"/>
      <c r="GR174" s="51"/>
      <c r="GS174" s="51"/>
      <c r="GT174" s="51"/>
      <c r="GU174" s="51"/>
      <c r="GV174" s="51"/>
      <c r="GW174" s="51"/>
      <c r="GX174" s="51"/>
      <c r="GY174" s="51"/>
      <c r="GZ174" s="51"/>
      <c r="HA174" s="51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</row>
    <row r="175" spans="1:255" ht="12.75" customHeight="1" x14ac:dyDescent="0.2">
      <c r="A175" s="61"/>
      <c r="B175" s="61"/>
      <c r="C175" s="61"/>
      <c r="D175" s="61"/>
      <c r="E175" s="6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</row>
    <row r="176" spans="1:255" ht="12.75" customHeight="1" x14ac:dyDescent="0.2">
      <c r="A176" s="61"/>
      <c r="B176" s="61"/>
      <c r="C176" s="61"/>
      <c r="D176" s="61"/>
      <c r="E176" s="6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  <c r="GH176" s="51"/>
      <c r="GI176" s="51"/>
      <c r="GJ176" s="51"/>
      <c r="GK176" s="51"/>
      <c r="GL176" s="51"/>
      <c r="GM176" s="51"/>
      <c r="GN176" s="51"/>
      <c r="GO176" s="51"/>
      <c r="GP176" s="51"/>
      <c r="GQ176" s="51"/>
      <c r="GR176" s="51"/>
      <c r="GS176" s="51"/>
      <c r="GT176" s="51"/>
      <c r="GU176" s="51"/>
      <c r="GV176" s="51"/>
      <c r="GW176" s="51"/>
      <c r="GX176" s="51"/>
      <c r="GY176" s="51"/>
      <c r="GZ176" s="51"/>
      <c r="HA176" s="51"/>
      <c r="HB176" s="51"/>
      <c r="HC176" s="51"/>
      <c r="HD176" s="51"/>
      <c r="HE176" s="51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</row>
    <row r="177" spans="1:255" ht="12.75" customHeight="1" x14ac:dyDescent="0.2">
      <c r="A177" s="61"/>
      <c r="B177" s="61"/>
      <c r="C177" s="61"/>
      <c r="D177" s="61"/>
      <c r="E177" s="6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</row>
    <row r="178" spans="1:255" ht="12.75" customHeight="1" x14ac:dyDescent="0.2">
      <c r="A178" s="61"/>
      <c r="B178" s="61"/>
      <c r="C178" s="61"/>
      <c r="D178" s="61"/>
      <c r="E178" s="6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  <c r="GH178" s="51"/>
      <c r="GI178" s="51"/>
      <c r="GJ178" s="51"/>
      <c r="GK178" s="51"/>
      <c r="GL178" s="51"/>
      <c r="GM178" s="51"/>
      <c r="GN178" s="51"/>
      <c r="GO178" s="51"/>
      <c r="GP178" s="51"/>
      <c r="GQ178" s="51"/>
      <c r="GR178" s="51"/>
      <c r="GS178" s="51"/>
      <c r="GT178" s="51"/>
      <c r="GU178" s="51"/>
      <c r="GV178" s="51"/>
      <c r="GW178" s="51"/>
      <c r="GX178" s="51"/>
      <c r="GY178" s="51"/>
      <c r="GZ178" s="51"/>
      <c r="HA178" s="51"/>
      <c r="HB178" s="51"/>
      <c r="HC178" s="51"/>
      <c r="HD178" s="51"/>
      <c r="HE178" s="51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</row>
    <row r="179" spans="1:255" ht="12.75" customHeight="1" x14ac:dyDescent="0.2">
      <c r="A179" s="61"/>
      <c r="B179" s="61"/>
      <c r="C179" s="61"/>
      <c r="D179" s="61"/>
      <c r="E179" s="6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</row>
    <row r="180" spans="1:255" ht="12.75" customHeight="1" x14ac:dyDescent="0.2">
      <c r="A180" s="61"/>
      <c r="B180" s="61"/>
      <c r="C180" s="61"/>
      <c r="D180" s="61"/>
      <c r="E180" s="6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/>
      <c r="GP180" s="51"/>
      <c r="GQ180" s="51"/>
      <c r="GR180" s="51"/>
      <c r="GS180" s="51"/>
      <c r="GT180" s="51"/>
      <c r="GU180" s="51"/>
      <c r="GV180" s="51"/>
      <c r="GW180" s="51"/>
      <c r="GX180" s="51"/>
      <c r="GY180" s="51"/>
      <c r="GZ180" s="51"/>
      <c r="HA180" s="51"/>
      <c r="HB180" s="51"/>
      <c r="HC180" s="51"/>
      <c r="HD180" s="51"/>
      <c r="HE180" s="51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</row>
    <row r="181" spans="1:255" ht="12.75" customHeight="1" x14ac:dyDescent="0.2">
      <c r="A181" s="61"/>
      <c r="B181" s="61"/>
      <c r="C181" s="61"/>
      <c r="D181" s="61"/>
      <c r="E181" s="6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</row>
    <row r="182" spans="1:255" ht="12.75" customHeight="1" x14ac:dyDescent="0.2">
      <c r="A182" s="61"/>
      <c r="B182" s="61"/>
      <c r="C182" s="61"/>
      <c r="D182" s="61"/>
      <c r="E182" s="6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  <c r="GH182" s="51"/>
      <c r="GI182" s="51"/>
      <c r="GJ182" s="51"/>
      <c r="GK182" s="51"/>
      <c r="GL182" s="51"/>
      <c r="GM182" s="51"/>
      <c r="GN182" s="51"/>
      <c r="GO182" s="51"/>
      <c r="GP182" s="51"/>
      <c r="GQ182" s="51"/>
      <c r="GR182" s="51"/>
      <c r="GS182" s="51"/>
      <c r="GT182" s="51"/>
      <c r="GU182" s="51"/>
      <c r="GV182" s="51"/>
      <c r="GW182" s="51"/>
      <c r="GX182" s="51"/>
      <c r="GY182" s="51"/>
      <c r="GZ182" s="51"/>
      <c r="HA182" s="51"/>
      <c r="HB182" s="51"/>
      <c r="HC182" s="51"/>
      <c r="HD182" s="51"/>
      <c r="HE182" s="51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</row>
    <row r="183" spans="1:255" ht="12.75" customHeight="1" x14ac:dyDescent="0.2">
      <c r="A183" s="61"/>
      <c r="B183" s="61"/>
      <c r="C183" s="61"/>
      <c r="D183" s="61"/>
      <c r="E183" s="6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</row>
    <row r="184" spans="1:255" ht="12.75" customHeight="1" x14ac:dyDescent="0.2">
      <c r="A184" s="61"/>
      <c r="B184" s="61"/>
      <c r="C184" s="61"/>
      <c r="D184" s="61"/>
      <c r="E184" s="6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  <c r="GH184" s="51"/>
      <c r="GI184" s="51"/>
      <c r="GJ184" s="51"/>
      <c r="GK184" s="51"/>
      <c r="GL184" s="51"/>
      <c r="GM184" s="51"/>
      <c r="GN184" s="51"/>
      <c r="GO184" s="51"/>
      <c r="GP184" s="51"/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/>
      <c r="HB184" s="51"/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</row>
    <row r="185" spans="1:255" ht="12.75" customHeight="1" x14ac:dyDescent="0.2">
      <c r="A185" s="61"/>
      <c r="B185" s="61"/>
      <c r="C185" s="61"/>
      <c r="D185" s="61"/>
      <c r="E185" s="6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</row>
    <row r="186" spans="1:255" ht="12.75" customHeight="1" x14ac:dyDescent="0.2">
      <c r="A186" s="61"/>
      <c r="B186" s="61"/>
      <c r="C186" s="61"/>
      <c r="D186" s="61"/>
      <c r="E186" s="6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  <c r="GH186" s="51"/>
      <c r="GI186" s="51"/>
      <c r="GJ186" s="51"/>
      <c r="GK186" s="51"/>
      <c r="GL186" s="51"/>
      <c r="GM186" s="51"/>
      <c r="GN186" s="51"/>
      <c r="GO186" s="51"/>
      <c r="GP186" s="51"/>
      <c r="GQ186" s="51"/>
      <c r="GR186" s="51"/>
      <c r="GS186" s="51"/>
      <c r="GT186" s="51"/>
      <c r="GU186" s="51"/>
      <c r="GV186" s="51"/>
      <c r="GW186" s="51"/>
      <c r="GX186" s="51"/>
      <c r="GY186" s="51"/>
      <c r="GZ186" s="51"/>
      <c r="HA186" s="51"/>
      <c r="HB186" s="51"/>
      <c r="HC186" s="51"/>
      <c r="HD186" s="51"/>
      <c r="HE186" s="51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</row>
    <row r="187" spans="1:255" ht="12.75" customHeight="1" x14ac:dyDescent="0.2">
      <c r="A187" s="61"/>
      <c r="B187" s="61"/>
      <c r="C187" s="61"/>
      <c r="D187" s="61"/>
      <c r="E187" s="6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</row>
    <row r="188" spans="1:255" ht="12.75" customHeight="1" x14ac:dyDescent="0.2">
      <c r="A188" s="61"/>
      <c r="B188" s="61"/>
      <c r="C188" s="61"/>
      <c r="D188" s="61"/>
      <c r="E188" s="6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/>
      <c r="GU188" s="51"/>
      <c r="GV188" s="51"/>
      <c r="GW188" s="51"/>
      <c r="GX188" s="51"/>
      <c r="GY188" s="51"/>
      <c r="GZ188" s="51"/>
      <c r="HA188" s="51"/>
      <c r="HB188" s="51"/>
      <c r="HC188" s="51"/>
      <c r="HD188" s="51"/>
      <c r="HE188" s="51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</row>
    <row r="189" spans="1:255" ht="12.75" customHeight="1" x14ac:dyDescent="0.2">
      <c r="A189" s="61"/>
      <c r="B189" s="61"/>
      <c r="C189" s="61"/>
      <c r="D189" s="61"/>
      <c r="E189" s="6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</row>
    <row r="190" spans="1:255" ht="12.75" customHeight="1" x14ac:dyDescent="0.2">
      <c r="A190" s="61"/>
      <c r="B190" s="61"/>
      <c r="C190" s="61"/>
      <c r="D190" s="61"/>
      <c r="E190" s="6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</row>
    <row r="191" spans="1:255" ht="12.75" customHeight="1" x14ac:dyDescent="0.2">
      <c r="A191" s="61"/>
      <c r="B191" s="61"/>
      <c r="C191" s="61"/>
      <c r="D191" s="61"/>
      <c r="E191" s="6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</row>
    <row r="192" spans="1:255" ht="12.75" customHeight="1" x14ac:dyDescent="0.2">
      <c r="A192" s="61"/>
      <c r="B192" s="61"/>
      <c r="C192" s="61"/>
      <c r="D192" s="61"/>
      <c r="E192" s="6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  <c r="GH192" s="51"/>
      <c r="GI192" s="51"/>
      <c r="GJ192" s="51"/>
      <c r="GK192" s="51"/>
      <c r="GL192" s="51"/>
      <c r="GM192" s="51"/>
      <c r="GN192" s="51"/>
      <c r="GO192" s="51"/>
      <c r="GP192" s="51"/>
      <c r="GQ192" s="51"/>
      <c r="GR192" s="51"/>
      <c r="GS192" s="51"/>
      <c r="GT192" s="51"/>
      <c r="GU192" s="51"/>
      <c r="GV192" s="51"/>
      <c r="GW192" s="51"/>
      <c r="GX192" s="51"/>
      <c r="GY192" s="51"/>
      <c r="GZ192" s="51"/>
      <c r="HA192" s="51"/>
      <c r="HB192" s="51"/>
      <c r="HC192" s="51"/>
      <c r="HD192" s="51"/>
      <c r="HE192" s="51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</row>
    <row r="193" spans="1:255" ht="12.75" customHeight="1" x14ac:dyDescent="0.2">
      <c r="A193" s="61"/>
      <c r="B193" s="61"/>
      <c r="C193" s="61"/>
      <c r="D193" s="61"/>
      <c r="E193" s="6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</row>
    <row r="194" spans="1:255" ht="12.75" customHeight="1" x14ac:dyDescent="0.2">
      <c r="A194" s="61"/>
      <c r="B194" s="61"/>
      <c r="C194" s="61"/>
      <c r="D194" s="61"/>
      <c r="E194" s="6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1"/>
      <c r="GI194" s="51"/>
      <c r="GJ194" s="51"/>
      <c r="GK194" s="51"/>
      <c r="GL194" s="51"/>
      <c r="GM194" s="51"/>
      <c r="GN194" s="51"/>
      <c r="GO194" s="51"/>
      <c r="GP194" s="51"/>
      <c r="GQ194" s="51"/>
      <c r="GR194" s="51"/>
      <c r="GS194" s="51"/>
      <c r="GT194" s="51"/>
      <c r="GU194" s="51"/>
      <c r="GV194" s="51"/>
      <c r="GW194" s="51"/>
      <c r="GX194" s="51"/>
      <c r="GY194" s="51"/>
      <c r="GZ194" s="51"/>
      <c r="HA194" s="51"/>
      <c r="HB194" s="51"/>
      <c r="HC194" s="51"/>
      <c r="HD194" s="51"/>
      <c r="HE194" s="51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</row>
    <row r="195" spans="1:255" ht="12.75" customHeight="1" x14ac:dyDescent="0.2">
      <c r="A195" s="61"/>
      <c r="B195" s="61"/>
      <c r="C195" s="61"/>
      <c r="D195" s="61"/>
      <c r="E195" s="6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</row>
    <row r="196" spans="1:255" ht="12.75" customHeight="1" x14ac:dyDescent="0.2">
      <c r="A196" s="61"/>
      <c r="B196" s="61"/>
      <c r="C196" s="61"/>
      <c r="D196" s="61"/>
      <c r="E196" s="6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</row>
    <row r="197" spans="1:255" ht="12.75" customHeight="1" x14ac:dyDescent="0.2">
      <c r="A197" s="61"/>
      <c r="B197" s="61"/>
      <c r="C197" s="61"/>
      <c r="D197" s="61"/>
      <c r="E197" s="6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</row>
    <row r="198" spans="1:255" ht="12.75" customHeight="1" x14ac:dyDescent="0.2">
      <c r="A198" s="61"/>
      <c r="B198" s="61"/>
      <c r="C198" s="61"/>
      <c r="D198" s="61"/>
      <c r="E198" s="6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</row>
    <row r="199" spans="1:255" ht="12.75" customHeight="1" x14ac:dyDescent="0.2">
      <c r="A199" s="61"/>
      <c r="B199" s="61"/>
      <c r="C199" s="61"/>
      <c r="D199" s="61"/>
      <c r="E199" s="6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</row>
    <row r="200" spans="1:255" ht="12.75" customHeight="1" x14ac:dyDescent="0.2">
      <c r="A200" s="61"/>
      <c r="B200" s="61"/>
      <c r="C200" s="61"/>
      <c r="D200" s="61"/>
      <c r="E200" s="6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</row>
    <row r="201" spans="1:255" ht="12.75" customHeight="1" x14ac:dyDescent="0.2">
      <c r="A201" s="61"/>
      <c r="B201" s="61"/>
      <c r="C201" s="61"/>
      <c r="D201" s="61"/>
      <c r="E201" s="6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</row>
    <row r="202" spans="1:255" ht="12.75" customHeight="1" x14ac:dyDescent="0.2">
      <c r="A202" s="61"/>
      <c r="B202" s="61"/>
      <c r="C202" s="61"/>
      <c r="D202" s="61"/>
      <c r="E202" s="6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/>
      <c r="GK202" s="51"/>
      <c r="GL202" s="51"/>
      <c r="GM202" s="51"/>
      <c r="GN202" s="51"/>
      <c r="GO202" s="51"/>
      <c r="GP202" s="51"/>
      <c r="GQ202" s="51"/>
      <c r="GR202" s="51"/>
      <c r="GS202" s="51"/>
      <c r="GT202" s="51"/>
      <c r="GU202" s="51"/>
      <c r="GV202" s="51"/>
      <c r="GW202" s="51"/>
      <c r="GX202" s="51"/>
      <c r="GY202" s="51"/>
      <c r="GZ202" s="51"/>
      <c r="HA202" s="51"/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</row>
    <row r="203" spans="1:255" ht="12.75" customHeight="1" x14ac:dyDescent="0.2">
      <c r="A203" s="61"/>
      <c r="B203" s="61"/>
      <c r="C203" s="61"/>
      <c r="D203" s="61"/>
      <c r="E203" s="6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</row>
    <row r="204" spans="1:255" ht="12.75" customHeight="1" x14ac:dyDescent="0.2">
      <c r="A204" s="61"/>
      <c r="B204" s="61"/>
      <c r="C204" s="61"/>
      <c r="D204" s="61"/>
      <c r="E204" s="6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pans="1:255" ht="12.75" customHeight="1" x14ac:dyDescent="0.2">
      <c r="A205" s="61"/>
      <c r="B205" s="61"/>
      <c r="C205" s="61"/>
      <c r="D205" s="61"/>
      <c r="E205" s="6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</row>
    <row r="206" spans="1:255" ht="12.75" customHeight="1" x14ac:dyDescent="0.2">
      <c r="A206" s="61"/>
      <c r="B206" s="61"/>
      <c r="C206" s="61"/>
      <c r="D206" s="61"/>
      <c r="E206" s="6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</row>
    <row r="207" spans="1:255" ht="12.75" customHeight="1" x14ac:dyDescent="0.2">
      <c r="A207" s="61"/>
      <c r="B207" s="61"/>
      <c r="C207" s="61"/>
      <c r="D207" s="61"/>
      <c r="E207" s="6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</row>
    <row r="208" spans="1:255" ht="12.75" customHeight="1" x14ac:dyDescent="0.2">
      <c r="A208" s="61"/>
      <c r="B208" s="61"/>
      <c r="C208" s="61"/>
      <c r="D208" s="61"/>
      <c r="E208" s="6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</row>
    <row r="209" spans="1:255" ht="12.75" customHeight="1" x14ac:dyDescent="0.2">
      <c r="A209" s="61"/>
      <c r="B209" s="61"/>
      <c r="C209" s="61"/>
      <c r="D209" s="61"/>
      <c r="E209" s="6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pans="1:255" ht="12.75" customHeight="1" x14ac:dyDescent="0.2">
      <c r="A210" s="61"/>
      <c r="B210" s="61"/>
      <c r="C210" s="61"/>
      <c r="D210" s="61"/>
      <c r="E210" s="6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/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</row>
    <row r="211" spans="1:255" ht="12.75" customHeight="1" x14ac:dyDescent="0.2">
      <c r="A211" s="61"/>
      <c r="B211" s="61"/>
      <c r="C211" s="61"/>
      <c r="D211" s="61"/>
      <c r="E211" s="6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</row>
    <row r="212" spans="1:255" ht="12.75" customHeight="1" x14ac:dyDescent="0.2">
      <c r="A212" s="61"/>
      <c r="B212" s="61"/>
      <c r="C212" s="61"/>
      <c r="D212" s="61"/>
      <c r="E212" s="6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/>
      <c r="GT212" s="51"/>
      <c r="GU212" s="51"/>
      <c r="GV212" s="51"/>
      <c r="GW212" s="51"/>
      <c r="GX212" s="51"/>
      <c r="GY212" s="51"/>
      <c r="GZ212" s="51"/>
      <c r="HA212" s="51"/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</row>
    <row r="213" spans="1:255" ht="12.75" customHeight="1" x14ac:dyDescent="0.2">
      <c r="A213" s="61"/>
      <c r="B213" s="61"/>
      <c r="C213" s="61"/>
      <c r="D213" s="61"/>
      <c r="E213" s="6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</row>
    <row r="214" spans="1:255" ht="12.75" customHeight="1" x14ac:dyDescent="0.2">
      <c r="A214" s="61"/>
      <c r="B214" s="61"/>
      <c r="C214" s="61"/>
      <c r="D214" s="61"/>
      <c r="E214" s="6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/>
      <c r="HB214" s="51"/>
      <c r="HC214" s="51"/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</row>
    <row r="215" spans="1:255" ht="12.75" customHeight="1" x14ac:dyDescent="0.2">
      <c r="A215" s="61"/>
      <c r="B215" s="61"/>
      <c r="C215" s="61"/>
      <c r="D215" s="61"/>
      <c r="E215" s="6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</row>
    <row r="216" spans="1:255" ht="12.75" customHeight="1" x14ac:dyDescent="0.2">
      <c r="A216" s="61"/>
      <c r="B216" s="61"/>
      <c r="C216" s="61"/>
      <c r="D216" s="61"/>
      <c r="E216" s="6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</row>
    <row r="217" spans="1:255" ht="12.75" customHeight="1" x14ac:dyDescent="0.2">
      <c r="A217" s="61"/>
      <c r="B217" s="61"/>
      <c r="C217" s="61"/>
      <c r="D217" s="61"/>
      <c r="E217" s="6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</row>
    <row r="218" spans="1:255" ht="12.75" customHeight="1" x14ac:dyDescent="0.2">
      <c r="A218" s="61"/>
      <c r="B218" s="61"/>
      <c r="C218" s="61"/>
      <c r="D218" s="61"/>
      <c r="E218" s="6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</row>
    <row r="219" spans="1:255" ht="12.75" customHeight="1" x14ac:dyDescent="0.2">
      <c r="A219" s="61"/>
      <c r="B219" s="61"/>
      <c r="C219" s="61"/>
      <c r="D219" s="61"/>
      <c r="E219" s="6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</row>
    <row r="220" spans="1:255" ht="12.75" customHeight="1" x14ac:dyDescent="0.2">
      <c r="A220" s="61"/>
      <c r="B220" s="61"/>
      <c r="C220" s="61"/>
      <c r="D220" s="61"/>
      <c r="E220" s="6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</row>
    <row r="221" spans="1:255" ht="12.75" customHeight="1" x14ac:dyDescent="0.2">
      <c r="A221" s="61"/>
      <c r="B221" s="61"/>
      <c r="C221" s="61"/>
      <c r="D221" s="61"/>
      <c r="E221" s="6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</row>
    <row r="222" spans="1:255" ht="12.75" customHeight="1" x14ac:dyDescent="0.2">
      <c r="A222" s="61"/>
      <c r="B222" s="61"/>
      <c r="C222" s="61"/>
      <c r="D222" s="61"/>
      <c r="E222" s="6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/>
      <c r="GI222" s="51"/>
      <c r="GJ222" s="51"/>
      <c r="GK222" s="51"/>
      <c r="GL222" s="51"/>
      <c r="GM222" s="51"/>
      <c r="GN222" s="51"/>
      <c r="GO222" s="51"/>
      <c r="GP222" s="51"/>
      <c r="GQ222" s="51"/>
      <c r="GR222" s="51"/>
      <c r="GS222" s="51"/>
      <c r="GT222" s="51"/>
      <c r="GU222" s="51"/>
      <c r="GV222" s="51"/>
      <c r="GW222" s="51"/>
      <c r="GX222" s="51"/>
      <c r="GY222" s="51"/>
      <c r="GZ222" s="51"/>
      <c r="HA222" s="51"/>
      <c r="HB222" s="51"/>
      <c r="HC222" s="51"/>
      <c r="HD222" s="51"/>
      <c r="HE222" s="51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</row>
    <row r="223" spans="1:255" ht="12.75" customHeight="1" x14ac:dyDescent="0.2">
      <c r="A223" s="61"/>
      <c r="B223" s="61"/>
      <c r="C223" s="61"/>
      <c r="D223" s="61"/>
      <c r="E223" s="6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</row>
    <row r="224" spans="1:255" ht="12.75" customHeight="1" x14ac:dyDescent="0.2">
      <c r="A224" s="61"/>
      <c r="B224" s="61"/>
      <c r="C224" s="61"/>
      <c r="D224" s="61"/>
      <c r="E224" s="6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  <c r="GH224" s="51"/>
      <c r="GI224" s="51"/>
      <c r="GJ224" s="51"/>
      <c r="GK224" s="51"/>
      <c r="GL224" s="51"/>
      <c r="GM224" s="51"/>
      <c r="GN224" s="51"/>
      <c r="GO224" s="51"/>
      <c r="GP224" s="51"/>
      <c r="GQ224" s="51"/>
      <c r="GR224" s="51"/>
      <c r="GS224" s="51"/>
      <c r="GT224" s="51"/>
      <c r="GU224" s="51"/>
      <c r="GV224" s="51"/>
      <c r="GW224" s="51"/>
      <c r="GX224" s="51"/>
      <c r="GY224" s="51"/>
      <c r="GZ224" s="51"/>
      <c r="HA224" s="51"/>
      <c r="HB224" s="51"/>
      <c r="HC224" s="51"/>
      <c r="HD224" s="51"/>
      <c r="HE224" s="51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</row>
    <row r="225" spans="1:255" ht="12.75" customHeight="1" x14ac:dyDescent="0.2">
      <c r="A225" s="61"/>
      <c r="B225" s="61"/>
      <c r="C225" s="61"/>
      <c r="D225" s="61"/>
      <c r="E225" s="6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</row>
    <row r="226" spans="1:255" ht="12.75" customHeight="1" x14ac:dyDescent="0.2">
      <c r="A226" s="61"/>
      <c r="B226" s="61"/>
      <c r="C226" s="61"/>
      <c r="D226" s="61"/>
      <c r="E226" s="6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/>
      <c r="GI226" s="51"/>
      <c r="GJ226" s="51"/>
      <c r="GK226" s="51"/>
      <c r="GL226" s="51"/>
      <c r="GM226" s="51"/>
      <c r="GN226" s="51"/>
      <c r="GO226" s="51"/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/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</row>
    <row r="227" spans="1:255" ht="12.75" customHeight="1" x14ac:dyDescent="0.2">
      <c r="A227" s="61"/>
      <c r="B227" s="61"/>
      <c r="C227" s="61"/>
      <c r="D227" s="61"/>
      <c r="E227" s="6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</row>
    <row r="228" spans="1:255" ht="12.75" customHeight="1" x14ac:dyDescent="0.2">
      <c r="A228" s="61"/>
      <c r="B228" s="61"/>
      <c r="C228" s="61"/>
      <c r="D228" s="61"/>
      <c r="E228" s="6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/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</row>
    <row r="229" spans="1:255" ht="12.75" customHeight="1" x14ac:dyDescent="0.2">
      <c r="A229" s="61"/>
      <c r="B229" s="61"/>
      <c r="C229" s="61"/>
      <c r="D229" s="61"/>
      <c r="E229" s="6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</row>
    <row r="230" spans="1:255" ht="12.75" customHeight="1" x14ac:dyDescent="0.2">
      <c r="A230" s="61"/>
      <c r="B230" s="61"/>
      <c r="C230" s="61"/>
      <c r="D230" s="61"/>
      <c r="E230" s="6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  <c r="GH230" s="51"/>
      <c r="GI230" s="51"/>
      <c r="GJ230" s="51"/>
      <c r="GK230" s="51"/>
      <c r="GL230" s="51"/>
      <c r="GM230" s="51"/>
      <c r="GN230" s="51"/>
      <c r="GO230" s="51"/>
      <c r="GP230" s="51"/>
      <c r="GQ230" s="51"/>
      <c r="GR230" s="51"/>
      <c r="GS230" s="51"/>
      <c r="GT230" s="51"/>
      <c r="GU230" s="51"/>
      <c r="GV230" s="51"/>
      <c r="GW230" s="51"/>
      <c r="GX230" s="51"/>
      <c r="GY230" s="51"/>
      <c r="GZ230" s="51"/>
      <c r="HA230" s="51"/>
      <c r="HB230" s="51"/>
      <c r="HC230" s="51"/>
      <c r="HD230" s="51"/>
      <c r="HE230" s="51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</row>
    <row r="231" spans="1:255" ht="12.75" customHeight="1" x14ac:dyDescent="0.2">
      <c r="A231" s="61"/>
      <c r="B231" s="61"/>
      <c r="C231" s="61"/>
      <c r="D231" s="61"/>
      <c r="E231" s="6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</row>
    <row r="232" spans="1:255" ht="12.75" customHeight="1" x14ac:dyDescent="0.2">
      <c r="A232" s="61"/>
      <c r="B232" s="61"/>
      <c r="C232" s="61"/>
      <c r="D232" s="61"/>
      <c r="E232" s="6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  <c r="GH232" s="51"/>
      <c r="GI232" s="51"/>
      <c r="GJ232" s="51"/>
      <c r="GK232" s="51"/>
      <c r="GL232" s="51"/>
      <c r="GM232" s="51"/>
      <c r="GN232" s="51"/>
      <c r="GO232" s="51"/>
      <c r="GP232" s="51"/>
      <c r="GQ232" s="51"/>
      <c r="GR232" s="51"/>
      <c r="GS232" s="51"/>
      <c r="GT232" s="51"/>
      <c r="GU232" s="51"/>
      <c r="GV232" s="51"/>
      <c r="GW232" s="51"/>
      <c r="GX232" s="51"/>
      <c r="GY232" s="51"/>
      <c r="GZ232" s="51"/>
      <c r="HA232" s="51"/>
      <c r="HB232" s="51"/>
      <c r="HC232" s="51"/>
      <c r="HD232" s="51"/>
      <c r="HE232" s="51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</row>
    <row r="233" spans="1:255" ht="12.75" customHeight="1" x14ac:dyDescent="0.2">
      <c r="A233" s="61"/>
      <c r="B233" s="61"/>
      <c r="C233" s="61"/>
      <c r="D233" s="61"/>
      <c r="E233" s="6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</row>
    <row r="234" spans="1:255" ht="12.75" customHeight="1" x14ac:dyDescent="0.2">
      <c r="A234" s="61"/>
      <c r="B234" s="61"/>
      <c r="C234" s="61"/>
      <c r="D234" s="61"/>
      <c r="E234" s="6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  <c r="GH234" s="51"/>
      <c r="GI234" s="51"/>
      <c r="GJ234" s="51"/>
      <c r="GK234" s="51"/>
      <c r="GL234" s="51"/>
      <c r="GM234" s="51"/>
      <c r="GN234" s="51"/>
      <c r="GO234" s="51"/>
      <c r="GP234" s="51"/>
      <c r="GQ234" s="51"/>
      <c r="GR234" s="51"/>
      <c r="GS234" s="51"/>
      <c r="GT234" s="51"/>
      <c r="GU234" s="51"/>
      <c r="GV234" s="51"/>
      <c r="GW234" s="51"/>
      <c r="GX234" s="51"/>
      <c r="GY234" s="51"/>
      <c r="GZ234" s="51"/>
      <c r="HA234" s="51"/>
      <c r="HB234" s="51"/>
      <c r="HC234" s="51"/>
      <c r="HD234" s="51"/>
      <c r="HE234" s="51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</row>
    <row r="235" spans="1:255" ht="12.75" customHeight="1" x14ac:dyDescent="0.2">
      <c r="A235" s="61"/>
      <c r="B235" s="61"/>
      <c r="C235" s="61"/>
      <c r="D235" s="61"/>
      <c r="E235" s="6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</row>
    <row r="236" spans="1:255" ht="12.75" customHeight="1" x14ac:dyDescent="0.2">
      <c r="A236" s="61"/>
      <c r="B236" s="61"/>
      <c r="C236" s="61"/>
      <c r="D236" s="61"/>
      <c r="E236" s="6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  <c r="GH236" s="51"/>
      <c r="GI236" s="51"/>
      <c r="GJ236" s="51"/>
      <c r="GK236" s="51"/>
      <c r="GL236" s="51"/>
      <c r="GM236" s="51"/>
      <c r="GN236" s="51"/>
      <c r="GO236" s="51"/>
      <c r="GP236" s="51"/>
      <c r="GQ236" s="51"/>
      <c r="GR236" s="51"/>
      <c r="GS236" s="51"/>
      <c r="GT236" s="51"/>
      <c r="GU236" s="51"/>
      <c r="GV236" s="51"/>
      <c r="GW236" s="51"/>
      <c r="GX236" s="51"/>
      <c r="GY236" s="51"/>
      <c r="GZ236" s="51"/>
      <c r="HA236" s="51"/>
      <c r="HB236" s="51"/>
      <c r="HC236" s="51"/>
      <c r="HD236" s="51"/>
      <c r="HE236" s="51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</row>
    <row r="237" spans="1:255" ht="12.75" customHeight="1" x14ac:dyDescent="0.2">
      <c r="A237" s="61"/>
      <c r="B237" s="61"/>
      <c r="C237" s="61"/>
      <c r="D237" s="61"/>
      <c r="E237" s="6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</row>
    <row r="238" spans="1:255" ht="12.75" customHeight="1" x14ac:dyDescent="0.2">
      <c r="A238" s="61"/>
      <c r="B238" s="61"/>
      <c r="C238" s="61"/>
      <c r="D238" s="61"/>
      <c r="E238" s="6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  <c r="GH238" s="51"/>
      <c r="GI238" s="51"/>
      <c r="GJ238" s="51"/>
      <c r="GK238" s="51"/>
      <c r="GL238" s="51"/>
      <c r="GM238" s="51"/>
      <c r="GN238" s="51"/>
      <c r="GO238" s="51"/>
      <c r="GP238" s="51"/>
      <c r="GQ238" s="51"/>
      <c r="GR238" s="51"/>
      <c r="GS238" s="51"/>
      <c r="GT238" s="51"/>
      <c r="GU238" s="51"/>
      <c r="GV238" s="51"/>
      <c r="GW238" s="51"/>
      <c r="GX238" s="51"/>
      <c r="GY238" s="51"/>
      <c r="GZ238" s="51"/>
      <c r="HA238" s="51"/>
      <c r="HB238" s="51"/>
      <c r="HC238" s="51"/>
      <c r="HD238" s="51"/>
      <c r="HE238" s="51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</row>
    <row r="239" spans="1:255" ht="12.75" customHeight="1" x14ac:dyDescent="0.2">
      <c r="A239" s="61"/>
      <c r="B239" s="61"/>
      <c r="C239" s="61"/>
      <c r="D239" s="61"/>
      <c r="E239" s="6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</row>
    <row r="240" spans="1:255" ht="12.75" customHeight="1" x14ac:dyDescent="0.2">
      <c r="A240" s="61"/>
      <c r="B240" s="61"/>
      <c r="C240" s="61"/>
      <c r="D240" s="61"/>
      <c r="E240" s="6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</row>
    <row r="241" spans="1:255" ht="12.75" customHeight="1" x14ac:dyDescent="0.2">
      <c r="A241" s="61"/>
      <c r="B241" s="61"/>
      <c r="C241" s="61"/>
      <c r="D241" s="61"/>
      <c r="E241" s="6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</row>
    <row r="242" spans="1:255" ht="12.75" customHeight="1" x14ac:dyDescent="0.2">
      <c r="A242" s="61"/>
      <c r="B242" s="61"/>
      <c r="C242" s="61"/>
      <c r="D242" s="61"/>
      <c r="E242" s="6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/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</row>
    <row r="243" spans="1:255" ht="12.75" customHeight="1" x14ac:dyDescent="0.2">
      <c r="A243" s="61"/>
      <c r="B243" s="61"/>
      <c r="C243" s="61"/>
      <c r="D243" s="61"/>
      <c r="E243" s="6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</row>
    <row r="244" spans="1:255" ht="12.75" customHeight="1" x14ac:dyDescent="0.2">
      <c r="A244" s="61"/>
      <c r="B244" s="61"/>
      <c r="C244" s="61"/>
      <c r="D244" s="61"/>
      <c r="E244" s="6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  <c r="GH244" s="51"/>
      <c r="GI244" s="51"/>
      <c r="GJ244" s="51"/>
      <c r="GK244" s="51"/>
      <c r="GL244" s="51"/>
      <c r="GM244" s="51"/>
      <c r="GN244" s="51"/>
      <c r="GO244" s="51"/>
      <c r="GP244" s="51"/>
      <c r="GQ244" s="51"/>
      <c r="GR244" s="51"/>
      <c r="GS244" s="51"/>
      <c r="GT244" s="51"/>
      <c r="GU244" s="51"/>
      <c r="GV244" s="51"/>
      <c r="GW244" s="51"/>
      <c r="GX244" s="51"/>
      <c r="GY244" s="51"/>
      <c r="GZ244" s="51"/>
      <c r="HA244" s="51"/>
      <c r="HB244" s="51"/>
      <c r="HC244" s="51"/>
      <c r="HD244" s="51"/>
      <c r="HE244" s="51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</row>
    <row r="245" spans="1:255" ht="12.75" customHeight="1" x14ac:dyDescent="0.2">
      <c r="A245" s="61"/>
      <c r="B245" s="61"/>
      <c r="C245" s="61"/>
      <c r="D245" s="61"/>
      <c r="E245" s="6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</row>
    <row r="246" spans="1:255" ht="12.75" customHeight="1" x14ac:dyDescent="0.2">
      <c r="A246" s="61"/>
      <c r="B246" s="61"/>
      <c r="C246" s="61"/>
      <c r="D246" s="61"/>
      <c r="E246" s="6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/>
      <c r="GX246" s="51"/>
      <c r="GY246" s="51"/>
      <c r="GZ246" s="51"/>
      <c r="HA246" s="51"/>
      <c r="HB246" s="51"/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</row>
    <row r="247" spans="1:255" ht="12.75" customHeight="1" x14ac:dyDescent="0.2">
      <c r="A247" s="61"/>
      <c r="B247" s="61"/>
      <c r="C247" s="61"/>
      <c r="D247" s="61"/>
      <c r="E247" s="6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</row>
    <row r="248" spans="1:255" ht="12.75" customHeight="1" x14ac:dyDescent="0.2">
      <c r="A248" s="61"/>
      <c r="B248" s="61"/>
      <c r="C248" s="61"/>
      <c r="D248" s="61"/>
      <c r="E248" s="6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/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</row>
    <row r="249" spans="1:255" ht="12.75" customHeight="1" x14ac:dyDescent="0.2">
      <c r="A249" s="61"/>
      <c r="B249" s="61"/>
      <c r="C249" s="61"/>
      <c r="D249" s="61"/>
      <c r="E249" s="6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</row>
    <row r="250" spans="1:255" ht="12.75" customHeight="1" x14ac:dyDescent="0.2">
      <c r="A250" s="61"/>
      <c r="B250" s="61"/>
      <c r="C250" s="61"/>
      <c r="D250" s="61"/>
      <c r="E250" s="6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  <c r="GH250" s="51"/>
      <c r="GI250" s="51"/>
      <c r="GJ250" s="51"/>
      <c r="GK250" s="51"/>
      <c r="GL250" s="51"/>
      <c r="GM250" s="51"/>
      <c r="GN250" s="51"/>
      <c r="GO250" s="51"/>
      <c r="GP250" s="51"/>
      <c r="GQ250" s="51"/>
      <c r="GR250" s="51"/>
      <c r="GS250" s="51"/>
      <c r="GT250" s="51"/>
      <c r="GU250" s="51"/>
      <c r="GV250" s="51"/>
      <c r="GW250" s="51"/>
      <c r="GX250" s="51"/>
      <c r="GY250" s="51"/>
      <c r="GZ250" s="51"/>
      <c r="HA250" s="51"/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</row>
    <row r="251" spans="1:255" ht="12.75" customHeight="1" x14ac:dyDescent="0.2">
      <c r="A251" s="61"/>
      <c r="B251" s="61"/>
      <c r="C251" s="61"/>
      <c r="D251" s="61"/>
      <c r="E251" s="6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</row>
    <row r="252" spans="1:255" ht="12.75" customHeight="1" x14ac:dyDescent="0.2">
      <c r="A252" s="61"/>
      <c r="B252" s="61"/>
      <c r="C252" s="61"/>
      <c r="D252" s="61"/>
      <c r="E252" s="6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/>
      <c r="GU252" s="51"/>
      <c r="GV252" s="51"/>
      <c r="GW252" s="51"/>
      <c r="GX252" s="51"/>
      <c r="GY252" s="51"/>
      <c r="GZ252" s="51"/>
      <c r="HA252" s="51"/>
      <c r="HB252" s="51"/>
      <c r="HC252" s="51"/>
      <c r="HD252" s="51"/>
      <c r="HE252" s="51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</row>
    <row r="253" spans="1:255" ht="12.75" customHeight="1" x14ac:dyDescent="0.2">
      <c r="A253" s="61"/>
      <c r="B253" s="61"/>
      <c r="C253" s="61"/>
      <c r="D253" s="61"/>
      <c r="E253" s="6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</row>
    <row r="254" spans="1:255" ht="12.75" customHeight="1" x14ac:dyDescent="0.2">
      <c r="A254" s="61"/>
      <c r="B254" s="61"/>
      <c r="C254" s="61"/>
      <c r="D254" s="61"/>
      <c r="E254" s="6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</row>
    <row r="255" spans="1:255" ht="12.75" customHeight="1" x14ac:dyDescent="0.2">
      <c r="A255" s="61"/>
      <c r="B255" s="61"/>
      <c r="C255" s="61"/>
      <c r="D255" s="61"/>
      <c r="E255" s="6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</row>
    <row r="256" spans="1:255" ht="12.75" customHeight="1" x14ac:dyDescent="0.2">
      <c r="A256" s="61"/>
      <c r="B256" s="61"/>
      <c r="C256" s="61"/>
      <c r="D256" s="61"/>
      <c r="E256" s="6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/>
      <c r="HE256" s="51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</row>
    <row r="257" spans="1:255" ht="12.75" customHeight="1" x14ac:dyDescent="0.2">
      <c r="A257" s="61"/>
      <c r="B257" s="61"/>
      <c r="C257" s="61"/>
      <c r="D257" s="61"/>
      <c r="E257" s="6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</row>
    <row r="258" spans="1:255" ht="12.75" customHeight="1" x14ac:dyDescent="0.2">
      <c r="A258" s="61"/>
      <c r="B258" s="61"/>
      <c r="C258" s="61"/>
      <c r="D258" s="61"/>
      <c r="E258" s="6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</row>
    <row r="259" spans="1:255" ht="12.75" customHeight="1" x14ac:dyDescent="0.2">
      <c r="A259" s="61"/>
      <c r="B259" s="61"/>
      <c r="C259" s="61"/>
      <c r="D259" s="61"/>
      <c r="E259" s="6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</row>
    <row r="260" spans="1:255" ht="12.75" customHeight="1" x14ac:dyDescent="0.2">
      <c r="A260" s="61"/>
      <c r="B260" s="61"/>
      <c r="C260" s="61"/>
      <c r="D260" s="61"/>
      <c r="E260" s="6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  <c r="GH260" s="51"/>
      <c r="GI260" s="51"/>
      <c r="GJ260" s="51"/>
      <c r="GK260" s="51"/>
      <c r="GL260" s="51"/>
      <c r="GM260" s="51"/>
      <c r="GN260" s="51"/>
      <c r="GO260" s="51"/>
      <c r="GP260" s="51"/>
      <c r="GQ260" s="51"/>
      <c r="GR260" s="51"/>
      <c r="GS260" s="51"/>
      <c r="GT260" s="51"/>
      <c r="GU260" s="51"/>
      <c r="GV260" s="51"/>
      <c r="GW260" s="51"/>
      <c r="GX260" s="51"/>
      <c r="GY260" s="51"/>
      <c r="GZ260" s="51"/>
      <c r="HA260" s="51"/>
      <c r="HB260" s="51"/>
      <c r="HC260" s="51"/>
      <c r="HD260" s="51"/>
      <c r="HE260" s="51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</row>
    <row r="261" spans="1:255" ht="12.75" customHeight="1" x14ac:dyDescent="0.2">
      <c r="A261" s="61"/>
      <c r="B261" s="61"/>
      <c r="C261" s="61"/>
      <c r="D261" s="61"/>
      <c r="E261" s="6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</row>
    <row r="262" spans="1:255" ht="12.75" customHeight="1" x14ac:dyDescent="0.2">
      <c r="A262" s="61"/>
      <c r="B262" s="61"/>
      <c r="C262" s="61"/>
      <c r="D262" s="61"/>
      <c r="E262" s="6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  <c r="GH262" s="51"/>
      <c r="GI262" s="51"/>
      <c r="GJ262" s="51"/>
      <c r="GK262" s="51"/>
      <c r="GL262" s="51"/>
      <c r="GM262" s="51"/>
      <c r="GN262" s="51"/>
      <c r="GO262" s="51"/>
      <c r="GP262" s="51"/>
      <c r="GQ262" s="51"/>
      <c r="GR262" s="51"/>
      <c r="GS262" s="51"/>
      <c r="GT262" s="51"/>
      <c r="GU262" s="51"/>
      <c r="GV262" s="51"/>
      <c r="GW262" s="51"/>
      <c r="GX262" s="51"/>
      <c r="GY262" s="51"/>
      <c r="GZ262" s="51"/>
      <c r="HA262" s="51"/>
      <c r="HB262" s="51"/>
      <c r="HC262" s="51"/>
      <c r="HD262" s="51"/>
      <c r="HE262" s="51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</row>
    <row r="263" spans="1:255" ht="12.75" customHeight="1" x14ac:dyDescent="0.2">
      <c r="A263" s="61"/>
      <c r="B263" s="61"/>
      <c r="C263" s="61"/>
      <c r="D263" s="61"/>
      <c r="E263" s="6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</row>
    <row r="264" spans="1:255" ht="12.75" customHeight="1" x14ac:dyDescent="0.2">
      <c r="A264" s="61"/>
      <c r="B264" s="61"/>
      <c r="C264" s="61"/>
      <c r="D264" s="61"/>
      <c r="E264" s="6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  <c r="GH264" s="51"/>
      <c r="GI264" s="51"/>
      <c r="GJ264" s="51"/>
      <c r="GK264" s="51"/>
      <c r="GL264" s="51"/>
      <c r="GM264" s="51"/>
      <c r="GN264" s="51"/>
      <c r="GO264" s="51"/>
      <c r="GP264" s="51"/>
      <c r="GQ264" s="51"/>
      <c r="GR264" s="51"/>
      <c r="GS264" s="51"/>
      <c r="GT264" s="51"/>
      <c r="GU264" s="51"/>
      <c r="GV264" s="51"/>
      <c r="GW264" s="51"/>
      <c r="GX264" s="51"/>
      <c r="GY264" s="51"/>
      <c r="GZ264" s="51"/>
      <c r="HA264" s="51"/>
      <c r="HB264" s="51"/>
      <c r="HC264" s="51"/>
      <c r="HD264" s="51"/>
      <c r="HE264" s="51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</row>
    <row r="265" spans="1:255" ht="12.75" customHeight="1" x14ac:dyDescent="0.2">
      <c r="A265" s="61"/>
      <c r="B265" s="61"/>
      <c r="C265" s="61"/>
      <c r="D265" s="61"/>
      <c r="E265" s="6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</row>
    <row r="266" spans="1:255" ht="12.75" customHeight="1" x14ac:dyDescent="0.2">
      <c r="A266" s="61"/>
      <c r="B266" s="61"/>
      <c r="C266" s="61"/>
      <c r="D266" s="61"/>
      <c r="E266" s="6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</row>
    <row r="267" spans="1:255" ht="12.75" customHeight="1" x14ac:dyDescent="0.2">
      <c r="A267" s="61"/>
      <c r="B267" s="61"/>
      <c r="C267" s="61"/>
      <c r="D267" s="61"/>
      <c r="E267" s="6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</row>
    <row r="268" spans="1:255" ht="12.75" customHeight="1" x14ac:dyDescent="0.2">
      <c r="A268" s="61"/>
      <c r="B268" s="61"/>
      <c r="C268" s="61"/>
      <c r="D268" s="61"/>
      <c r="E268" s="6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  <c r="GH268" s="51"/>
      <c r="GI268" s="51"/>
      <c r="GJ268" s="51"/>
      <c r="GK268" s="51"/>
      <c r="GL268" s="51"/>
      <c r="GM268" s="51"/>
      <c r="GN268" s="51"/>
      <c r="GO268" s="51"/>
      <c r="GP268" s="51"/>
      <c r="GQ268" s="51"/>
      <c r="GR268" s="51"/>
      <c r="GS268" s="51"/>
      <c r="GT268" s="51"/>
      <c r="GU268" s="51"/>
      <c r="GV268" s="51"/>
      <c r="GW268" s="51"/>
      <c r="GX268" s="51"/>
      <c r="GY268" s="51"/>
      <c r="GZ268" s="51"/>
      <c r="HA268" s="51"/>
      <c r="HB268" s="51"/>
      <c r="HC268" s="51"/>
      <c r="HD268" s="51"/>
      <c r="HE268" s="51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</row>
    <row r="269" spans="1:255" ht="12.75" customHeight="1" x14ac:dyDescent="0.2">
      <c r="A269" s="61"/>
      <c r="B269" s="61"/>
      <c r="C269" s="61"/>
      <c r="D269" s="61"/>
      <c r="E269" s="6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</row>
    <row r="270" spans="1:255" ht="12.75" customHeight="1" x14ac:dyDescent="0.2">
      <c r="A270" s="61"/>
      <c r="B270" s="61"/>
      <c r="C270" s="61"/>
      <c r="D270" s="61"/>
      <c r="E270" s="6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  <c r="GH270" s="51"/>
      <c r="GI270" s="51"/>
      <c r="GJ270" s="51"/>
      <c r="GK270" s="51"/>
      <c r="GL270" s="51"/>
      <c r="GM270" s="51"/>
      <c r="GN270" s="51"/>
      <c r="GO270" s="51"/>
      <c r="GP270" s="51"/>
      <c r="GQ270" s="51"/>
      <c r="GR270" s="51"/>
      <c r="GS270" s="51"/>
      <c r="GT270" s="51"/>
      <c r="GU270" s="51"/>
      <c r="GV270" s="51"/>
      <c r="GW270" s="51"/>
      <c r="GX270" s="51"/>
      <c r="GY270" s="51"/>
      <c r="GZ270" s="51"/>
      <c r="HA270" s="51"/>
      <c r="HB270" s="51"/>
      <c r="HC270" s="51"/>
      <c r="HD270" s="51"/>
      <c r="HE270" s="51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</row>
    <row r="271" spans="1:255" ht="12.75" customHeight="1" x14ac:dyDescent="0.2">
      <c r="A271" s="61"/>
      <c r="B271" s="61"/>
      <c r="C271" s="61"/>
      <c r="D271" s="61"/>
      <c r="E271" s="6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</row>
    <row r="272" spans="1:255" ht="12.75" customHeight="1" x14ac:dyDescent="0.2">
      <c r="A272" s="61"/>
      <c r="B272" s="61"/>
      <c r="C272" s="61"/>
      <c r="D272" s="61"/>
      <c r="E272" s="6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  <c r="GH272" s="51"/>
      <c r="GI272" s="51"/>
      <c r="GJ272" s="51"/>
      <c r="GK272" s="51"/>
      <c r="GL272" s="51"/>
      <c r="GM272" s="51"/>
      <c r="GN272" s="51"/>
      <c r="GO272" s="51"/>
      <c r="GP272" s="51"/>
      <c r="GQ272" s="51"/>
      <c r="GR272" s="51"/>
      <c r="GS272" s="51"/>
      <c r="GT272" s="51"/>
      <c r="GU272" s="51"/>
      <c r="GV272" s="51"/>
      <c r="GW272" s="51"/>
      <c r="GX272" s="51"/>
      <c r="GY272" s="51"/>
      <c r="GZ272" s="51"/>
      <c r="HA272" s="51"/>
      <c r="HB272" s="51"/>
      <c r="HC272" s="51"/>
      <c r="HD272" s="51"/>
      <c r="HE272" s="51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</row>
    <row r="273" spans="1:255" ht="12.75" customHeight="1" x14ac:dyDescent="0.2">
      <c r="A273" s="61"/>
      <c r="B273" s="61"/>
      <c r="C273" s="61"/>
      <c r="D273" s="61"/>
      <c r="E273" s="6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</row>
    <row r="274" spans="1:255" ht="12.75" customHeight="1" x14ac:dyDescent="0.2">
      <c r="A274" s="61"/>
      <c r="B274" s="61"/>
      <c r="C274" s="61"/>
      <c r="D274" s="61"/>
      <c r="E274" s="6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  <c r="GH274" s="51"/>
      <c r="GI274" s="51"/>
      <c r="GJ274" s="51"/>
      <c r="GK274" s="51"/>
      <c r="GL274" s="51"/>
      <c r="GM274" s="51"/>
      <c r="GN274" s="51"/>
      <c r="GO274" s="51"/>
      <c r="GP274" s="51"/>
      <c r="GQ274" s="51"/>
      <c r="GR274" s="51"/>
      <c r="GS274" s="51"/>
      <c r="GT274" s="51"/>
      <c r="GU274" s="51"/>
      <c r="GV274" s="51"/>
      <c r="GW274" s="51"/>
      <c r="GX274" s="51"/>
      <c r="GY274" s="51"/>
      <c r="GZ274" s="51"/>
      <c r="HA274" s="51"/>
      <c r="HB274" s="51"/>
      <c r="HC274" s="51"/>
      <c r="HD274" s="51"/>
      <c r="HE274" s="51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</row>
    <row r="275" spans="1:255" ht="12.75" customHeight="1" x14ac:dyDescent="0.2">
      <c r="A275" s="61"/>
      <c r="B275" s="61"/>
      <c r="C275" s="61"/>
      <c r="D275" s="61"/>
      <c r="E275" s="6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</row>
    <row r="276" spans="1:255" ht="12.75" customHeight="1" x14ac:dyDescent="0.2">
      <c r="A276" s="61"/>
      <c r="B276" s="61"/>
      <c r="C276" s="61"/>
      <c r="D276" s="61"/>
      <c r="E276" s="6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  <c r="GH276" s="51"/>
      <c r="GI276" s="51"/>
      <c r="GJ276" s="51"/>
      <c r="GK276" s="51"/>
      <c r="GL276" s="51"/>
      <c r="GM276" s="51"/>
      <c r="GN276" s="51"/>
      <c r="GO276" s="51"/>
      <c r="GP276" s="51"/>
      <c r="GQ276" s="51"/>
      <c r="GR276" s="51"/>
      <c r="GS276" s="51"/>
      <c r="GT276" s="51"/>
      <c r="GU276" s="51"/>
      <c r="GV276" s="51"/>
      <c r="GW276" s="51"/>
      <c r="GX276" s="51"/>
      <c r="GY276" s="51"/>
      <c r="GZ276" s="51"/>
      <c r="HA276" s="51"/>
      <c r="HB276" s="51"/>
      <c r="HC276" s="51"/>
      <c r="HD276" s="51"/>
      <c r="HE276" s="51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</row>
    <row r="277" spans="1:255" ht="12.75" customHeight="1" x14ac:dyDescent="0.2">
      <c r="A277" s="61"/>
      <c r="B277" s="61"/>
      <c r="C277" s="61"/>
      <c r="D277" s="61"/>
      <c r="E277" s="6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</row>
    <row r="278" spans="1:255" ht="12.75" customHeight="1" x14ac:dyDescent="0.2">
      <c r="A278" s="61"/>
      <c r="B278" s="61"/>
      <c r="C278" s="61"/>
      <c r="D278" s="61"/>
      <c r="E278" s="6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  <c r="GH278" s="51"/>
      <c r="GI278" s="51"/>
      <c r="GJ278" s="51"/>
      <c r="GK278" s="51"/>
      <c r="GL278" s="51"/>
      <c r="GM278" s="51"/>
      <c r="GN278" s="51"/>
      <c r="GO278" s="51"/>
      <c r="GP278" s="51"/>
      <c r="GQ278" s="51"/>
      <c r="GR278" s="51"/>
      <c r="GS278" s="51"/>
      <c r="GT278" s="51"/>
      <c r="GU278" s="51"/>
      <c r="GV278" s="51"/>
      <c r="GW278" s="51"/>
      <c r="GX278" s="51"/>
      <c r="GY278" s="51"/>
      <c r="GZ278" s="51"/>
      <c r="HA278" s="51"/>
      <c r="HB278" s="51"/>
      <c r="HC278" s="51"/>
      <c r="HD278" s="51"/>
      <c r="HE278" s="51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</row>
    <row r="279" spans="1:255" ht="12.75" customHeight="1" x14ac:dyDescent="0.2">
      <c r="A279" s="61"/>
      <c r="B279" s="61"/>
      <c r="C279" s="61"/>
      <c r="D279" s="61"/>
      <c r="E279" s="6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</row>
    <row r="280" spans="1:255" ht="12.75" customHeight="1" x14ac:dyDescent="0.2">
      <c r="A280" s="61"/>
      <c r="B280" s="61"/>
      <c r="C280" s="61"/>
      <c r="D280" s="61"/>
      <c r="E280" s="6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  <c r="GH280" s="51"/>
      <c r="GI280" s="51"/>
      <c r="GJ280" s="51"/>
      <c r="GK280" s="51"/>
      <c r="GL280" s="51"/>
      <c r="GM280" s="51"/>
      <c r="GN280" s="51"/>
      <c r="GO280" s="51"/>
      <c r="GP280" s="51"/>
      <c r="GQ280" s="51"/>
      <c r="GR280" s="51"/>
      <c r="GS280" s="51"/>
      <c r="GT280" s="51"/>
      <c r="GU280" s="51"/>
      <c r="GV280" s="51"/>
      <c r="GW280" s="51"/>
      <c r="GX280" s="51"/>
      <c r="GY280" s="51"/>
      <c r="GZ280" s="51"/>
      <c r="HA280" s="51"/>
      <c r="HB280" s="51"/>
      <c r="HC280" s="51"/>
      <c r="HD280" s="51"/>
      <c r="HE280" s="51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</row>
    <row r="281" spans="1:255" ht="12.75" customHeight="1" x14ac:dyDescent="0.2">
      <c r="A281" s="61"/>
      <c r="B281" s="61"/>
      <c r="C281" s="61"/>
      <c r="D281" s="61"/>
      <c r="E281" s="6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</row>
    <row r="282" spans="1:255" ht="12.75" customHeight="1" x14ac:dyDescent="0.2">
      <c r="A282" s="61"/>
      <c r="B282" s="61"/>
      <c r="C282" s="61"/>
      <c r="D282" s="61"/>
      <c r="E282" s="6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  <c r="GH282" s="51"/>
      <c r="GI282" s="51"/>
      <c r="GJ282" s="51"/>
      <c r="GK282" s="51"/>
      <c r="GL282" s="51"/>
      <c r="GM282" s="51"/>
      <c r="GN282" s="51"/>
      <c r="GO282" s="51"/>
      <c r="GP282" s="51"/>
      <c r="GQ282" s="51"/>
      <c r="GR282" s="51"/>
      <c r="GS282" s="51"/>
      <c r="GT282" s="51"/>
      <c r="GU282" s="51"/>
      <c r="GV282" s="51"/>
      <c r="GW282" s="51"/>
      <c r="GX282" s="51"/>
      <c r="GY282" s="51"/>
      <c r="GZ282" s="51"/>
      <c r="HA282" s="51"/>
      <c r="HB282" s="51"/>
      <c r="HC282" s="51"/>
      <c r="HD282" s="51"/>
      <c r="HE282" s="51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</row>
    <row r="283" spans="1:255" ht="12.75" customHeight="1" x14ac:dyDescent="0.2">
      <c r="A283" s="61"/>
      <c r="B283" s="61"/>
      <c r="C283" s="61"/>
      <c r="D283" s="61"/>
      <c r="E283" s="6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</row>
    <row r="284" spans="1:255" ht="12.75" customHeight="1" x14ac:dyDescent="0.2">
      <c r="A284" s="61"/>
      <c r="B284" s="61"/>
      <c r="C284" s="61"/>
      <c r="D284" s="61"/>
      <c r="E284" s="6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/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</row>
    <row r="285" spans="1:255" ht="12.75" customHeight="1" x14ac:dyDescent="0.2">
      <c r="A285" s="61"/>
      <c r="B285" s="61"/>
      <c r="C285" s="61"/>
      <c r="D285" s="61"/>
      <c r="E285" s="6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</row>
    <row r="286" spans="1:255" ht="12.75" customHeight="1" x14ac:dyDescent="0.2">
      <c r="A286" s="61"/>
      <c r="B286" s="61"/>
      <c r="C286" s="61"/>
      <c r="D286" s="61"/>
      <c r="E286" s="6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  <c r="GH286" s="51"/>
      <c r="GI286" s="51"/>
      <c r="GJ286" s="51"/>
      <c r="GK286" s="51"/>
      <c r="GL286" s="51"/>
      <c r="GM286" s="51"/>
      <c r="GN286" s="51"/>
      <c r="GO286" s="51"/>
      <c r="GP286" s="51"/>
      <c r="GQ286" s="51"/>
      <c r="GR286" s="51"/>
      <c r="GS286" s="51"/>
      <c r="GT286" s="51"/>
      <c r="GU286" s="51"/>
      <c r="GV286" s="51"/>
      <c r="GW286" s="51"/>
      <c r="GX286" s="51"/>
      <c r="GY286" s="51"/>
      <c r="GZ286" s="51"/>
      <c r="HA286" s="51"/>
      <c r="HB286" s="51"/>
      <c r="HC286" s="51"/>
      <c r="HD286" s="51"/>
      <c r="HE286" s="51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</row>
    <row r="287" spans="1:255" ht="12.75" customHeight="1" x14ac:dyDescent="0.2">
      <c r="A287" s="61"/>
      <c r="B287" s="61"/>
      <c r="C287" s="61"/>
      <c r="D287" s="61"/>
      <c r="E287" s="6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  <c r="GH287" s="51"/>
      <c r="GI287" s="51"/>
      <c r="GJ287" s="51"/>
      <c r="GK287" s="51"/>
      <c r="GL287" s="51"/>
      <c r="GM287" s="51"/>
      <c r="GN287" s="51"/>
      <c r="GO287" s="51"/>
      <c r="GP287" s="51"/>
      <c r="GQ287" s="51"/>
      <c r="GR287" s="51"/>
      <c r="GS287" s="51"/>
      <c r="GT287" s="51"/>
      <c r="GU287" s="51"/>
      <c r="GV287" s="51"/>
      <c r="GW287" s="51"/>
      <c r="GX287" s="51"/>
      <c r="GY287" s="51"/>
      <c r="GZ287" s="51"/>
      <c r="HA287" s="51"/>
      <c r="HB287" s="51"/>
      <c r="HC287" s="51"/>
      <c r="HD287" s="51"/>
      <c r="HE287" s="51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</row>
    <row r="288" spans="1:255" ht="12.75" customHeight="1" x14ac:dyDescent="0.2">
      <c r="A288" s="61"/>
      <c r="B288" s="61"/>
      <c r="C288" s="61"/>
      <c r="D288" s="61"/>
      <c r="E288" s="6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</row>
    <row r="289" spans="1:255" ht="12.75" customHeight="1" x14ac:dyDescent="0.2">
      <c r="A289" s="61"/>
      <c r="B289" s="61"/>
      <c r="C289" s="61"/>
      <c r="D289" s="61"/>
      <c r="E289" s="6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</row>
    <row r="290" spans="1:255" ht="12.75" customHeight="1" x14ac:dyDescent="0.2">
      <c r="A290" s="61"/>
      <c r="B290" s="61"/>
      <c r="C290" s="61"/>
      <c r="D290" s="61"/>
      <c r="E290" s="6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</row>
    <row r="291" spans="1:255" ht="12.75" customHeight="1" x14ac:dyDescent="0.2">
      <c r="A291" s="61"/>
      <c r="B291" s="61"/>
      <c r="C291" s="61"/>
      <c r="D291" s="61"/>
      <c r="E291" s="6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</row>
    <row r="292" spans="1:255" ht="12.75" customHeight="1" x14ac:dyDescent="0.2">
      <c r="A292" s="61"/>
      <c r="B292" s="61"/>
      <c r="C292" s="61"/>
      <c r="D292" s="61"/>
      <c r="E292" s="6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</row>
    <row r="293" spans="1:255" ht="12.75" customHeight="1" x14ac:dyDescent="0.2">
      <c r="A293" s="61"/>
      <c r="B293" s="61"/>
      <c r="C293" s="61"/>
      <c r="D293" s="61"/>
      <c r="E293" s="6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</row>
    <row r="294" spans="1:255" ht="12.75" customHeight="1" x14ac:dyDescent="0.2">
      <c r="A294" s="61"/>
      <c r="B294" s="61"/>
      <c r="C294" s="61"/>
      <c r="D294" s="61"/>
      <c r="E294" s="6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</row>
    <row r="295" spans="1:255" ht="12.75" customHeight="1" x14ac:dyDescent="0.2">
      <c r="A295" s="61"/>
      <c r="B295" s="61"/>
      <c r="C295" s="61"/>
      <c r="D295" s="61"/>
      <c r="E295" s="6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</row>
    <row r="296" spans="1:255" ht="12.75" customHeight="1" x14ac:dyDescent="0.2">
      <c r="A296" s="61"/>
      <c r="B296" s="61"/>
      <c r="C296" s="61"/>
      <c r="D296" s="61"/>
      <c r="E296" s="6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pans="1:255" ht="12.75" customHeight="1" x14ac:dyDescent="0.2">
      <c r="A297" s="61"/>
      <c r="B297" s="61"/>
      <c r="C297" s="61"/>
      <c r="D297" s="61"/>
      <c r="E297" s="6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</row>
    <row r="298" spans="1:255" ht="12.75" customHeight="1" x14ac:dyDescent="0.2">
      <c r="A298" s="61"/>
      <c r="B298" s="61"/>
      <c r="C298" s="61"/>
      <c r="D298" s="61"/>
      <c r="E298" s="6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</row>
    <row r="299" spans="1:255" ht="12.75" customHeight="1" x14ac:dyDescent="0.2">
      <c r="A299" s="61"/>
      <c r="B299" s="61"/>
      <c r="C299" s="61"/>
      <c r="D299" s="61"/>
      <c r="E299" s="6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51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51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51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</row>
    <row r="300" spans="1:255" ht="12.75" customHeight="1" x14ac:dyDescent="0.2">
      <c r="A300" s="61"/>
      <c r="B300" s="61"/>
      <c r="C300" s="61"/>
      <c r="D300" s="61"/>
      <c r="E300" s="6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</row>
    <row r="301" spans="1:255" ht="12.75" customHeight="1" x14ac:dyDescent="0.2">
      <c r="A301" s="61"/>
      <c r="B301" s="61"/>
      <c r="C301" s="61"/>
      <c r="D301" s="61"/>
      <c r="E301" s="6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/>
      <c r="GT301" s="51"/>
      <c r="GU301" s="51"/>
      <c r="GV301" s="51"/>
      <c r="GW301" s="51"/>
      <c r="GX301" s="51"/>
      <c r="GY301" s="51"/>
      <c r="GZ301" s="51"/>
      <c r="HA301" s="51"/>
      <c r="HB301" s="51"/>
      <c r="HC301" s="51"/>
      <c r="HD301" s="51"/>
      <c r="HE301" s="51"/>
      <c r="HF301" s="51"/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</row>
    <row r="302" spans="1:255" ht="12.75" customHeight="1" x14ac:dyDescent="0.2">
      <c r="A302" s="61"/>
      <c r="B302" s="61"/>
      <c r="C302" s="61"/>
      <c r="D302" s="61"/>
      <c r="E302" s="6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</row>
    <row r="303" spans="1:255" ht="12.75" customHeight="1" x14ac:dyDescent="0.2">
      <c r="A303" s="61"/>
      <c r="B303" s="61"/>
      <c r="C303" s="61"/>
      <c r="D303" s="61"/>
      <c r="E303" s="6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/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/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/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</row>
    <row r="304" spans="1:255" ht="12.75" customHeight="1" x14ac:dyDescent="0.2">
      <c r="A304" s="61"/>
      <c r="B304" s="61"/>
      <c r="C304" s="61"/>
      <c r="D304" s="61"/>
      <c r="E304" s="6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/>
      <c r="GU304" s="51"/>
      <c r="GV304" s="51"/>
      <c r="GW304" s="51"/>
      <c r="GX304" s="51"/>
      <c r="GY304" s="51"/>
      <c r="GZ304" s="51"/>
      <c r="HA304" s="51"/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/>
      <c r="HN304" s="51"/>
      <c r="HO304" s="51"/>
      <c r="HP304" s="51"/>
      <c r="HQ304" s="51"/>
      <c r="HR304" s="51"/>
      <c r="HS304" s="51"/>
      <c r="HT304" s="51"/>
      <c r="HU304" s="51"/>
      <c r="HV304" s="51"/>
      <c r="HW304" s="51"/>
      <c r="HX304" s="51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</row>
    <row r="305" spans="1:255" ht="12.75" customHeight="1" x14ac:dyDescent="0.2">
      <c r="A305" s="61"/>
      <c r="B305" s="61"/>
      <c r="C305" s="61"/>
      <c r="D305" s="61"/>
      <c r="E305" s="6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  <c r="GH305" s="51"/>
      <c r="GI305" s="51"/>
      <c r="GJ305" s="51"/>
      <c r="GK305" s="51"/>
      <c r="GL305" s="51"/>
      <c r="GM305" s="51"/>
      <c r="GN305" s="51"/>
      <c r="GO305" s="51"/>
      <c r="GP305" s="51"/>
      <c r="GQ305" s="51"/>
      <c r="GR305" s="51"/>
      <c r="GS305" s="51"/>
      <c r="GT305" s="51"/>
      <c r="GU305" s="51"/>
      <c r="GV305" s="51"/>
      <c r="GW305" s="51"/>
      <c r="GX305" s="51"/>
      <c r="GY305" s="51"/>
      <c r="GZ305" s="51"/>
      <c r="HA305" s="51"/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/>
      <c r="HP305" s="51"/>
      <c r="HQ305" s="51"/>
      <c r="HR305" s="51"/>
      <c r="HS305" s="51"/>
      <c r="HT305" s="51"/>
      <c r="HU305" s="51"/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</row>
    <row r="306" spans="1:255" ht="12.75" customHeight="1" x14ac:dyDescent="0.2">
      <c r="A306" s="61"/>
      <c r="B306" s="61"/>
      <c r="C306" s="61"/>
      <c r="D306" s="61"/>
      <c r="E306" s="6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/>
      <c r="HB306" s="51"/>
      <c r="HC306" s="51"/>
      <c r="HD306" s="51"/>
      <c r="HE306" s="51"/>
      <c r="HF306" s="51"/>
      <c r="HG306" s="51"/>
      <c r="HH306" s="51"/>
      <c r="HI306" s="51"/>
      <c r="HJ306" s="51"/>
      <c r="HK306" s="51"/>
      <c r="HL306" s="51"/>
      <c r="HM306" s="51"/>
      <c r="HN306" s="51"/>
      <c r="HO306" s="51"/>
      <c r="HP306" s="51"/>
      <c r="HQ306" s="51"/>
      <c r="HR306" s="51"/>
      <c r="HS306" s="51"/>
      <c r="HT306" s="51"/>
      <c r="HU306" s="51"/>
      <c r="HV306" s="51"/>
      <c r="HW306" s="51"/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</row>
    <row r="307" spans="1:255" ht="12.75" customHeight="1" x14ac:dyDescent="0.2">
      <c r="A307" s="61"/>
      <c r="B307" s="61"/>
      <c r="C307" s="61"/>
      <c r="D307" s="61"/>
      <c r="E307" s="6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/>
      <c r="HB307" s="51"/>
      <c r="HC307" s="51"/>
      <c r="HD307" s="51"/>
      <c r="HE307" s="51"/>
      <c r="HF307" s="51"/>
      <c r="HG307" s="51"/>
      <c r="HH307" s="51"/>
      <c r="HI307" s="51"/>
      <c r="HJ307" s="51"/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</row>
    <row r="308" spans="1:255" ht="12.75" customHeight="1" x14ac:dyDescent="0.2">
      <c r="A308" s="61"/>
      <c r="B308" s="61"/>
      <c r="C308" s="61"/>
      <c r="D308" s="61"/>
      <c r="E308" s="6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5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</row>
    <row r="309" spans="1:255" ht="12.75" customHeight="1" x14ac:dyDescent="0.2">
      <c r="A309" s="61"/>
      <c r="B309" s="61"/>
      <c r="C309" s="61"/>
      <c r="D309" s="61"/>
      <c r="E309" s="6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/>
      <c r="GT309" s="51"/>
      <c r="GU309" s="51"/>
      <c r="GV309" s="51"/>
      <c r="GW309" s="51"/>
      <c r="GX309" s="51"/>
      <c r="GY309" s="51"/>
      <c r="GZ309" s="51"/>
      <c r="HA309" s="51"/>
      <c r="HB309" s="51"/>
      <c r="HC309" s="51"/>
      <c r="HD309" s="51"/>
      <c r="HE309" s="51"/>
      <c r="HF309" s="51"/>
      <c r="HG309" s="51"/>
      <c r="HH309" s="51"/>
      <c r="HI309" s="51"/>
      <c r="HJ309" s="51"/>
      <c r="HK309" s="51"/>
      <c r="HL309" s="51"/>
      <c r="HM309" s="51"/>
      <c r="HN309" s="51"/>
      <c r="HO309" s="51"/>
      <c r="HP309" s="51"/>
      <c r="HQ309" s="51"/>
      <c r="HR309" s="51"/>
      <c r="HS309" s="51"/>
      <c r="HT309" s="51"/>
      <c r="HU309" s="51"/>
      <c r="HV309" s="51"/>
      <c r="HW309" s="51"/>
      <c r="HX309" s="51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</row>
    <row r="310" spans="1:255" ht="12.75" customHeight="1" x14ac:dyDescent="0.2">
      <c r="A310" s="61"/>
      <c r="B310" s="61"/>
      <c r="C310" s="61"/>
      <c r="D310" s="61"/>
      <c r="E310" s="6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/>
      <c r="HB310" s="51"/>
      <c r="HC310" s="51"/>
      <c r="HD310" s="51"/>
      <c r="HE310" s="51"/>
      <c r="HF310" s="51"/>
      <c r="HG310" s="51"/>
      <c r="HH310" s="51"/>
      <c r="HI310" s="51"/>
      <c r="HJ310" s="51"/>
      <c r="HK310" s="51"/>
      <c r="HL310" s="51"/>
      <c r="HM310" s="51"/>
      <c r="HN310" s="51"/>
      <c r="HO310" s="51"/>
      <c r="HP310" s="51"/>
      <c r="HQ310" s="51"/>
      <c r="HR310" s="51"/>
      <c r="HS310" s="51"/>
      <c r="HT310" s="51"/>
      <c r="HU310" s="51"/>
      <c r="HV310" s="51"/>
      <c r="HW310" s="51"/>
      <c r="HX310" s="51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</row>
    <row r="311" spans="1:255" ht="12.75" customHeight="1" x14ac:dyDescent="0.2">
      <c r="A311" s="61"/>
      <c r="B311" s="61"/>
      <c r="C311" s="61"/>
      <c r="D311" s="61"/>
      <c r="E311" s="6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/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/>
      <c r="GU311" s="51"/>
      <c r="GV311" s="51"/>
      <c r="GW311" s="51"/>
      <c r="GX311" s="51"/>
      <c r="GY311" s="51"/>
      <c r="GZ311" s="51"/>
      <c r="HA311" s="51"/>
      <c r="HB311" s="51"/>
      <c r="HC311" s="51"/>
      <c r="HD311" s="51"/>
      <c r="HE311" s="51"/>
      <c r="HF311" s="51"/>
      <c r="HG311" s="51"/>
      <c r="HH311" s="51"/>
      <c r="HI311" s="51"/>
      <c r="HJ311" s="51"/>
      <c r="HK311" s="51"/>
      <c r="HL311" s="51"/>
      <c r="HM311" s="51"/>
      <c r="HN311" s="51"/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</row>
    <row r="312" spans="1:255" ht="12.75" customHeight="1" x14ac:dyDescent="0.2">
      <c r="A312" s="61"/>
      <c r="B312" s="61"/>
      <c r="C312" s="61"/>
      <c r="D312" s="61"/>
      <c r="E312" s="6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  <c r="GH312" s="51"/>
      <c r="GI312" s="51"/>
      <c r="GJ312" s="51"/>
      <c r="GK312" s="51"/>
      <c r="GL312" s="51"/>
      <c r="GM312" s="51"/>
      <c r="GN312" s="51"/>
      <c r="GO312" s="51"/>
      <c r="GP312" s="51"/>
      <c r="GQ312" s="51"/>
      <c r="GR312" s="51"/>
      <c r="GS312" s="51"/>
      <c r="GT312" s="51"/>
      <c r="GU312" s="51"/>
      <c r="GV312" s="51"/>
      <c r="GW312" s="51"/>
      <c r="GX312" s="51"/>
      <c r="GY312" s="51"/>
      <c r="GZ312" s="51"/>
      <c r="HA312" s="51"/>
      <c r="HB312" s="51"/>
      <c r="HC312" s="51"/>
      <c r="HD312" s="51"/>
      <c r="HE312" s="51"/>
      <c r="HF312" s="51"/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</row>
    <row r="313" spans="1:255" ht="12.75" customHeight="1" x14ac:dyDescent="0.2">
      <c r="A313" s="61"/>
      <c r="B313" s="61"/>
      <c r="C313" s="61"/>
      <c r="D313" s="61"/>
      <c r="E313" s="6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  <c r="GH313" s="51"/>
      <c r="GI313" s="51"/>
      <c r="GJ313" s="51"/>
      <c r="GK313" s="51"/>
      <c r="GL313" s="51"/>
      <c r="GM313" s="51"/>
      <c r="GN313" s="51"/>
      <c r="GO313" s="51"/>
      <c r="GP313" s="51"/>
      <c r="GQ313" s="51"/>
      <c r="GR313" s="51"/>
      <c r="GS313" s="51"/>
      <c r="GT313" s="51"/>
      <c r="GU313" s="51"/>
      <c r="GV313" s="51"/>
      <c r="GW313" s="51"/>
      <c r="GX313" s="51"/>
      <c r="GY313" s="51"/>
      <c r="GZ313" s="51"/>
      <c r="HA313" s="51"/>
      <c r="HB313" s="51"/>
      <c r="HC313" s="51"/>
      <c r="HD313" s="51"/>
      <c r="HE313" s="51"/>
      <c r="HF313" s="51"/>
      <c r="HG313" s="51"/>
      <c r="HH313" s="51"/>
      <c r="HI313" s="51"/>
      <c r="HJ313" s="51"/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</row>
    <row r="314" spans="1:255" ht="12.75" customHeight="1" x14ac:dyDescent="0.2">
      <c r="A314" s="61"/>
      <c r="B314" s="61"/>
      <c r="C314" s="61"/>
      <c r="D314" s="61"/>
      <c r="E314" s="6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  <c r="GH314" s="51"/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/>
      <c r="GT314" s="51"/>
      <c r="GU314" s="51"/>
      <c r="GV314" s="51"/>
      <c r="GW314" s="51"/>
      <c r="GX314" s="51"/>
      <c r="GY314" s="51"/>
      <c r="GZ314" s="51"/>
      <c r="HA314" s="51"/>
      <c r="HB314" s="51"/>
      <c r="HC314" s="51"/>
      <c r="HD314" s="51"/>
      <c r="HE314" s="51"/>
      <c r="HF314" s="51"/>
      <c r="HG314" s="51"/>
      <c r="HH314" s="51"/>
      <c r="HI314" s="51"/>
      <c r="HJ314" s="51"/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</row>
    <row r="315" spans="1:255" ht="12.75" customHeight="1" x14ac:dyDescent="0.2">
      <c r="A315" s="61"/>
      <c r="B315" s="61"/>
      <c r="C315" s="61"/>
      <c r="D315" s="61"/>
      <c r="E315" s="6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  <c r="GH315" s="51"/>
      <c r="GI315" s="51"/>
      <c r="GJ315" s="51"/>
      <c r="GK315" s="51"/>
      <c r="GL315" s="51"/>
      <c r="GM315" s="51"/>
      <c r="GN315" s="51"/>
      <c r="GO315" s="51"/>
      <c r="GP315" s="51"/>
      <c r="GQ315" s="51"/>
      <c r="GR315" s="51"/>
      <c r="GS315" s="51"/>
      <c r="GT315" s="51"/>
      <c r="GU315" s="51"/>
      <c r="GV315" s="51"/>
      <c r="GW315" s="51"/>
      <c r="GX315" s="51"/>
      <c r="GY315" s="51"/>
      <c r="GZ315" s="51"/>
      <c r="HA315" s="51"/>
      <c r="HB315" s="51"/>
      <c r="HC315" s="51"/>
      <c r="HD315" s="51"/>
      <c r="HE315" s="51"/>
      <c r="HF315" s="51"/>
      <c r="HG315" s="51"/>
      <c r="HH315" s="51"/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</row>
    <row r="316" spans="1:255" ht="12.75" customHeight="1" x14ac:dyDescent="0.2">
      <c r="A316" s="61"/>
      <c r="B316" s="61"/>
      <c r="C316" s="61"/>
      <c r="D316" s="61"/>
      <c r="E316" s="6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1"/>
      <c r="GI316" s="51"/>
      <c r="GJ316" s="51"/>
      <c r="GK316" s="51"/>
      <c r="GL316" s="51"/>
      <c r="GM316" s="51"/>
      <c r="GN316" s="51"/>
      <c r="GO316" s="51"/>
      <c r="GP316" s="51"/>
      <c r="GQ316" s="51"/>
      <c r="GR316" s="51"/>
      <c r="GS316" s="51"/>
      <c r="GT316" s="51"/>
      <c r="GU316" s="51"/>
      <c r="GV316" s="51"/>
      <c r="GW316" s="51"/>
      <c r="GX316" s="51"/>
      <c r="GY316" s="51"/>
      <c r="GZ316" s="51"/>
      <c r="HA316" s="51"/>
      <c r="HB316" s="51"/>
      <c r="HC316" s="51"/>
      <c r="HD316" s="51"/>
      <c r="HE316" s="51"/>
      <c r="HF316" s="51"/>
      <c r="HG316" s="51"/>
      <c r="HH316" s="51"/>
      <c r="HI316" s="51"/>
      <c r="HJ316" s="51"/>
      <c r="HK316" s="51"/>
      <c r="HL316" s="51"/>
      <c r="HM316" s="51"/>
      <c r="HN316" s="51"/>
      <c r="HO316" s="51"/>
      <c r="HP316" s="51"/>
      <c r="HQ316" s="51"/>
      <c r="HR316" s="51"/>
      <c r="HS316" s="51"/>
      <c r="HT316" s="51"/>
      <c r="HU316" s="51"/>
      <c r="HV316" s="51"/>
      <c r="HW316" s="51"/>
      <c r="HX316" s="51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</row>
    <row r="317" spans="1:255" ht="12.75" customHeight="1" x14ac:dyDescent="0.2">
      <c r="A317" s="61"/>
      <c r="B317" s="61"/>
      <c r="C317" s="61"/>
      <c r="D317" s="61"/>
      <c r="E317" s="6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/>
      <c r="GK317" s="51"/>
      <c r="GL317" s="51"/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/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</row>
    <row r="318" spans="1:255" ht="12.75" customHeight="1" x14ac:dyDescent="0.2">
      <c r="A318" s="61"/>
      <c r="B318" s="61"/>
      <c r="C318" s="61"/>
      <c r="D318" s="61"/>
      <c r="E318" s="6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</row>
    <row r="319" spans="1:255" ht="12.75" customHeight="1" x14ac:dyDescent="0.2">
      <c r="A319" s="61"/>
      <c r="B319" s="61"/>
      <c r="C319" s="61"/>
      <c r="D319" s="61"/>
      <c r="E319" s="6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/>
      <c r="GT319" s="51"/>
      <c r="GU319" s="51"/>
      <c r="GV319" s="51"/>
      <c r="GW319" s="51"/>
      <c r="GX319" s="51"/>
      <c r="GY319" s="51"/>
      <c r="GZ319" s="51"/>
      <c r="HA319" s="51"/>
      <c r="HB319" s="51"/>
      <c r="HC319" s="51"/>
      <c r="HD319" s="51"/>
      <c r="HE319" s="51"/>
      <c r="HF319" s="51"/>
      <c r="HG319" s="51"/>
      <c r="HH319" s="51"/>
      <c r="HI319" s="51"/>
      <c r="HJ319" s="51"/>
      <c r="HK319" s="51"/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</row>
    <row r="320" spans="1:255" ht="12.75" customHeight="1" x14ac:dyDescent="0.2">
      <c r="A320" s="61"/>
      <c r="B320" s="61"/>
      <c r="C320" s="61"/>
      <c r="D320" s="61"/>
      <c r="E320" s="6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  <c r="GH320" s="51"/>
      <c r="GI320" s="51"/>
      <c r="GJ320" s="51"/>
      <c r="GK320" s="51"/>
      <c r="GL320" s="51"/>
      <c r="GM320" s="51"/>
      <c r="GN320" s="51"/>
      <c r="GO320" s="51"/>
      <c r="GP320" s="51"/>
      <c r="GQ320" s="51"/>
      <c r="GR320" s="51"/>
      <c r="GS320" s="51"/>
      <c r="GT320" s="51"/>
      <c r="GU320" s="51"/>
      <c r="GV320" s="51"/>
      <c r="GW320" s="51"/>
      <c r="GX320" s="51"/>
      <c r="GY320" s="51"/>
      <c r="GZ320" s="51"/>
      <c r="HA320" s="51"/>
      <c r="HB320" s="51"/>
      <c r="HC320" s="51"/>
      <c r="HD320" s="51"/>
      <c r="HE320" s="51"/>
      <c r="HF320" s="51"/>
      <c r="HG320" s="51"/>
      <c r="HH320" s="51"/>
      <c r="HI320" s="51"/>
      <c r="HJ320" s="51"/>
      <c r="HK320" s="51"/>
      <c r="HL320" s="51"/>
      <c r="HM320" s="51"/>
      <c r="HN320" s="51"/>
      <c r="HO320" s="51"/>
      <c r="HP320" s="51"/>
      <c r="HQ320" s="51"/>
      <c r="HR320" s="51"/>
      <c r="HS320" s="51"/>
      <c r="HT320" s="51"/>
      <c r="HU320" s="51"/>
      <c r="HV320" s="51"/>
      <c r="HW320" s="51"/>
      <c r="HX320" s="51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</row>
    <row r="321" spans="1:255" ht="12.75" customHeight="1" x14ac:dyDescent="0.2">
      <c r="A321" s="61"/>
      <c r="B321" s="61"/>
      <c r="C321" s="61"/>
      <c r="D321" s="61"/>
      <c r="E321" s="6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  <c r="GH321" s="51"/>
      <c r="GI321" s="51"/>
      <c r="GJ321" s="51"/>
      <c r="GK321" s="51"/>
      <c r="GL321" s="51"/>
      <c r="GM321" s="51"/>
      <c r="GN321" s="51"/>
      <c r="GO321" s="51"/>
      <c r="GP321" s="51"/>
      <c r="GQ321" s="51"/>
      <c r="GR321" s="51"/>
      <c r="GS321" s="51"/>
      <c r="GT321" s="51"/>
      <c r="GU321" s="51"/>
      <c r="GV321" s="51"/>
      <c r="GW321" s="51"/>
      <c r="GX321" s="51"/>
      <c r="GY321" s="51"/>
      <c r="GZ321" s="51"/>
      <c r="HA321" s="51"/>
      <c r="HB321" s="51"/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/>
      <c r="HN321" s="51"/>
      <c r="HO321" s="51"/>
      <c r="HP321" s="51"/>
      <c r="HQ321" s="51"/>
      <c r="HR321" s="51"/>
      <c r="HS321" s="51"/>
      <c r="HT321" s="51"/>
      <c r="HU321" s="51"/>
      <c r="HV321" s="51"/>
      <c r="HW321" s="51"/>
      <c r="HX321" s="51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</row>
    <row r="322" spans="1:255" ht="12.75" customHeight="1" x14ac:dyDescent="0.2">
      <c r="A322" s="61"/>
      <c r="B322" s="61"/>
      <c r="C322" s="61"/>
      <c r="D322" s="61"/>
      <c r="E322" s="6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/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/>
      <c r="GZ322" s="51"/>
      <c r="HA322" s="51"/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</row>
    <row r="323" spans="1:255" ht="12.75" customHeight="1" x14ac:dyDescent="0.2">
      <c r="A323" s="61"/>
      <c r="B323" s="61"/>
      <c r="C323" s="61"/>
      <c r="D323" s="61"/>
      <c r="E323" s="6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/>
      <c r="GU323" s="51"/>
      <c r="GV323" s="51"/>
      <c r="GW323" s="51"/>
      <c r="GX323" s="51"/>
      <c r="GY323" s="51"/>
      <c r="GZ323" s="51"/>
      <c r="HA323" s="51"/>
      <c r="HB323" s="51"/>
      <c r="HC323" s="51"/>
      <c r="HD323" s="51"/>
      <c r="HE323" s="51"/>
      <c r="HF323" s="51"/>
      <c r="HG323" s="51"/>
      <c r="HH323" s="51"/>
      <c r="HI323" s="51"/>
      <c r="HJ323" s="51"/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</row>
    <row r="324" spans="1:255" ht="12.75" customHeight="1" x14ac:dyDescent="0.2">
      <c r="A324" s="61"/>
      <c r="B324" s="61"/>
      <c r="C324" s="61"/>
      <c r="D324" s="61"/>
      <c r="E324" s="6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  <c r="GH324" s="51"/>
      <c r="GI324" s="51"/>
      <c r="GJ324" s="51"/>
      <c r="GK324" s="51"/>
      <c r="GL324" s="51"/>
      <c r="GM324" s="51"/>
      <c r="GN324" s="51"/>
      <c r="GO324" s="51"/>
      <c r="GP324" s="51"/>
      <c r="GQ324" s="51"/>
      <c r="GR324" s="51"/>
      <c r="GS324" s="51"/>
      <c r="GT324" s="51"/>
      <c r="GU324" s="51"/>
      <c r="GV324" s="51"/>
      <c r="GW324" s="51"/>
      <c r="GX324" s="51"/>
      <c r="GY324" s="51"/>
      <c r="GZ324" s="51"/>
      <c r="HA324" s="51"/>
      <c r="HB324" s="51"/>
      <c r="HC324" s="51"/>
      <c r="HD324" s="51"/>
      <c r="HE324" s="51"/>
      <c r="HF324" s="51"/>
      <c r="HG324" s="51"/>
      <c r="HH324" s="51"/>
      <c r="HI324" s="51"/>
      <c r="HJ324" s="51"/>
      <c r="HK324" s="51"/>
      <c r="HL324" s="51"/>
      <c r="HM324" s="51"/>
      <c r="HN324" s="51"/>
      <c r="HO324" s="51"/>
      <c r="HP324" s="51"/>
      <c r="HQ324" s="51"/>
      <c r="HR324" s="51"/>
      <c r="HS324" s="51"/>
      <c r="HT324" s="51"/>
      <c r="HU324" s="51"/>
      <c r="HV324" s="51"/>
      <c r="HW324" s="51"/>
      <c r="HX324" s="51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</row>
    <row r="325" spans="1:255" ht="12.75" customHeight="1" x14ac:dyDescent="0.2">
      <c r="A325" s="61"/>
      <c r="B325" s="61"/>
      <c r="C325" s="61"/>
      <c r="D325" s="61"/>
      <c r="E325" s="6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  <c r="GH325" s="51"/>
      <c r="GI325" s="51"/>
      <c r="GJ325" s="51"/>
      <c r="GK325" s="51"/>
      <c r="GL325" s="51"/>
      <c r="GM325" s="51"/>
      <c r="GN325" s="51"/>
      <c r="GO325" s="51"/>
      <c r="GP325" s="51"/>
      <c r="GQ325" s="51"/>
      <c r="GR325" s="51"/>
      <c r="GS325" s="51"/>
      <c r="GT325" s="51"/>
      <c r="GU325" s="51"/>
      <c r="GV325" s="51"/>
      <c r="GW325" s="51"/>
      <c r="GX325" s="51"/>
      <c r="GY325" s="51"/>
      <c r="GZ325" s="51"/>
      <c r="HA325" s="51"/>
      <c r="HB325" s="51"/>
      <c r="HC325" s="51"/>
      <c r="HD325" s="51"/>
      <c r="HE325" s="51"/>
      <c r="HF325" s="51"/>
      <c r="HG325" s="51"/>
      <c r="HH325" s="51"/>
      <c r="HI325" s="51"/>
      <c r="HJ325" s="51"/>
      <c r="HK325" s="51"/>
      <c r="HL325" s="51"/>
      <c r="HM325" s="51"/>
      <c r="HN325" s="51"/>
      <c r="HO325" s="51"/>
      <c r="HP325" s="51"/>
      <c r="HQ325" s="51"/>
      <c r="HR325" s="51"/>
      <c r="HS325" s="51"/>
      <c r="HT325" s="51"/>
      <c r="HU325" s="51"/>
      <c r="HV325" s="51"/>
      <c r="HW325" s="51"/>
      <c r="HX325" s="51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</row>
    <row r="326" spans="1:255" ht="12.75" customHeight="1" x14ac:dyDescent="0.2">
      <c r="A326" s="61"/>
      <c r="B326" s="61"/>
      <c r="C326" s="61"/>
      <c r="D326" s="61"/>
      <c r="E326" s="6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</row>
    <row r="327" spans="1:255" ht="12.75" customHeight="1" x14ac:dyDescent="0.2">
      <c r="A327" s="61"/>
      <c r="B327" s="61"/>
      <c r="C327" s="61"/>
      <c r="D327" s="61"/>
      <c r="E327" s="6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</row>
    <row r="328" spans="1:255" ht="12.75" customHeight="1" x14ac:dyDescent="0.2">
      <c r="A328" s="61"/>
      <c r="B328" s="61"/>
      <c r="C328" s="61"/>
      <c r="D328" s="61"/>
      <c r="E328" s="6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</row>
    <row r="329" spans="1:255" ht="12.75" customHeight="1" x14ac:dyDescent="0.2">
      <c r="A329" s="61"/>
      <c r="B329" s="61"/>
      <c r="C329" s="61"/>
      <c r="D329" s="61"/>
      <c r="E329" s="6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</row>
    <row r="330" spans="1:255" ht="12.75" customHeight="1" x14ac:dyDescent="0.2">
      <c r="A330" s="61"/>
      <c r="B330" s="61"/>
      <c r="C330" s="61"/>
      <c r="D330" s="61"/>
      <c r="E330" s="6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/>
      <c r="GS330" s="51"/>
      <c r="GT330" s="51"/>
      <c r="GU330" s="51"/>
      <c r="GV330" s="51"/>
      <c r="GW330" s="51"/>
      <c r="GX330" s="51"/>
      <c r="GY330" s="51"/>
      <c r="GZ330" s="51"/>
      <c r="HA330" s="51"/>
      <c r="HB330" s="51"/>
      <c r="HC330" s="51"/>
      <c r="HD330" s="51"/>
      <c r="HE330" s="51"/>
      <c r="HF330" s="51"/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</row>
    <row r="331" spans="1:255" ht="12.75" customHeight="1" x14ac:dyDescent="0.2">
      <c r="A331" s="61"/>
      <c r="B331" s="61"/>
      <c r="C331" s="61"/>
      <c r="D331" s="61"/>
      <c r="E331" s="6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</row>
    <row r="332" spans="1:255" ht="12.75" customHeight="1" x14ac:dyDescent="0.2">
      <c r="A332" s="61"/>
      <c r="B332" s="61"/>
      <c r="C332" s="61"/>
      <c r="D332" s="61"/>
      <c r="E332" s="6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/>
      <c r="GT332" s="51"/>
      <c r="GU332" s="51"/>
      <c r="GV332" s="51"/>
      <c r="GW332" s="51"/>
      <c r="GX332" s="51"/>
      <c r="GY332" s="51"/>
      <c r="GZ332" s="51"/>
      <c r="HA332" s="51"/>
      <c r="HB332" s="51"/>
      <c r="HC332" s="51"/>
      <c r="HD332" s="51"/>
      <c r="HE332" s="51"/>
      <c r="HF332" s="51"/>
      <c r="HG332" s="51"/>
      <c r="HH332" s="51"/>
      <c r="HI332" s="51"/>
      <c r="HJ332" s="51"/>
      <c r="HK332" s="51"/>
      <c r="HL332" s="51"/>
      <c r="HM332" s="51"/>
      <c r="HN332" s="51"/>
      <c r="HO332" s="51"/>
      <c r="HP332" s="51"/>
      <c r="HQ332" s="51"/>
      <c r="HR332" s="51"/>
      <c r="HS332" s="51"/>
      <c r="HT332" s="51"/>
      <c r="HU332" s="51"/>
      <c r="HV332" s="51"/>
      <c r="HW332" s="51"/>
      <c r="HX332" s="51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</row>
    <row r="333" spans="1:255" ht="12.75" customHeight="1" x14ac:dyDescent="0.2">
      <c r="A333" s="61"/>
      <c r="B333" s="61"/>
      <c r="C333" s="61"/>
      <c r="D333" s="61"/>
      <c r="E333" s="6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  <c r="GH333" s="51"/>
      <c r="GI333" s="51"/>
      <c r="GJ333" s="51"/>
      <c r="GK333" s="51"/>
      <c r="GL333" s="51"/>
      <c r="GM333" s="51"/>
      <c r="GN333" s="51"/>
      <c r="GO333" s="51"/>
      <c r="GP333" s="51"/>
      <c r="GQ333" s="51"/>
      <c r="GR333" s="51"/>
      <c r="GS333" s="51"/>
      <c r="GT333" s="51"/>
      <c r="GU333" s="51"/>
      <c r="GV333" s="51"/>
      <c r="GW333" s="51"/>
      <c r="GX333" s="51"/>
      <c r="GY333" s="51"/>
      <c r="GZ333" s="51"/>
      <c r="HA333" s="51"/>
      <c r="HB333" s="51"/>
      <c r="HC333" s="51"/>
      <c r="HD333" s="51"/>
      <c r="HE333" s="51"/>
      <c r="HF333" s="51"/>
      <c r="HG333" s="51"/>
      <c r="HH333" s="51"/>
      <c r="HI333" s="51"/>
      <c r="HJ333" s="51"/>
      <c r="HK333" s="51"/>
      <c r="HL333" s="51"/>
      <c r="HM333" s="51"/>
      <c r="HN333" s="51"/>
      <c r="HO333" s="51"/>
      <c r="HP333" s="51"/>
      <c r="HQ333" s="51"/>
      <c r="HR333" s="51"/>
      <c r="HS333" s="51"/>
      <c r="HT333" s="51"/>
      <c r="HU333" s="51"/>
      <c r="HV333" s="51"/>
      <c r="HW333" s="51"/>
      <c r="HX333" s="51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</row>
    <row r="334" spans="1:255" ht="12.75" customHeight="1" x14ac:dyDescent="0.2">
      <c r="A334" s="61"/>
      <c r="B334" s="61"/>
      <c r="C334" s="61"/>
      <c r="D334" s="61"/>
      <c r="E334" s="6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/>
      <c r="GX334" s="51"/>
      <c r="GY334" s="51"/>
      <c r="GZ334" s="51"/>
      <c r="HA334" s="51"/>
      <c r="HB334" s="51"/>
      <c r="HC334" s="51"/>
      <c r="HD334" s="51"/>
      <c r="HE334" s="51"/>
      <c r="HF334" s="51"/>
      <c r="HG334" s="51"/>
      <c r="HH334" s="51"/>
      <c r="HI334" s="51"/>
      <c r="HJ334" s="51"/>
      <c r="HK334" s="51"/>
      <c r="HL334" s="51"/>
      <c r="HM334" s="51"/>
      <c r="HN334" s="51"/>
      <c r="HO334" s="51"/>
      <c r="HP334" s="51"/>
      <c r="HQ334" s="51"/>
      <c r="HR334" s="51"/>
      <c r="HS334" s="51"/>
      <c r="HT334" s="51"/>
      <c r="HU334" s="51"/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</row>
    <row r="335" spans="1:255" ht="12.75" customHeight="1" x14ac:dyDescent="0.2">
      <c r="A335" s="61"/>
      <c r="B335" s="61"/>
      <c r="C335" s="61"/>
      <c r="D335" s="61"/>
      <c r="E335" s="6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/>
      <c r="GQ335" s="51"/>
      <c r="GR335" s="51"/>
      <c r="GS335" s="51"/>
      <c r="GT335" s="51"/>
      <c r="GU335" s="51"/>
      <c r="GV335" s="51"/>
      <c r="GW335" s="51"/>
      <c r="GX335" s="51"/>
      <c r="GY335" s="51"/>
      <c r="GZ335" s="51"/>
      <c r="HA335" s="51"/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</row>
    <row r="336" spans="1:255" ht="12.75" customHeight="1" x14ac:dyDescent="0.2">
      <c r="A336" s="61"/>
      <c r="B336" s="61"/>
      <c r="C336" s="61"/>
      <c r="D336" s="61"/>
      <c r="E336" s="6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pans="1:255" ht="12.75" customHeight="1" x14ac:dyDescent="0.2">
      <c r="A337" s="61"/>
      <c r="B337" s="61"/>
      <c r="C337" s="61"/>
      <c r="D337" s="61"/>
      <c r="E337" s="6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/>
      <c r="GM337" s="51"/>
      <c r="GN337" s="51"/>
      <c r="GO337" s="51"/>
      <c r="GP337" s="51"/>
      <c r="GQ337" s="51"/>
      <c r="GR337" s="51"/>
      <c r="GS337" s="51"/>
      <c r="GT337" s="51"/>
      <c r="GU337" s="51"/>
      <c r="GV337" s="51"/>
      <c r="GW337" s="51"/>
      <c r="GX337" s="51"/>
      <c r="GY337" s="51"/>
      <c r="GZ337" s="51"/>
      <c r="HA337" s="51"/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</row>
    <row r="338" spans="1:255" ht="12.75" customHeight="1" x14ac:dyDescent="0.2">
      <c r="A338" s="61"/>
      <c r="B338" s="61"/>
      <c r="C338" s="61"/>
      <c r="D338" s="61"/>
      <c r="E338" s="6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</row>
    <row r="339" spans="1:255" ht="12.75" customHeight="1" x14ac:dyDescent="0.2">
      <c r="A339" s="61"/>
      <c r="B339" s="61"/>
      <c r="C339" s="61"/>
      <c r="D339" s="61"/>
      <c r="E339" s="6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/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</row>
    <row r="340" spans="1:255" ht="12.75" customHeight="1" x14ac:dyDescent="0.2">
      <c r="A340" s="61"/>
      <c r="B340" s="61"/>
      <c r="C340" s="61"/>
      <c r="D340" s="61"/>
      <c r="E340" s="6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</row>
    <row r="341" spans="1:255" ht="12.75" customHeight="1" x14ac:dyDescent="0.2">
      <c r="A341" s="61"/>
      <c r="B341" s="61"/>
      <c r="C341" s="61"/>
      <c r="D341" s="61"/>
      <c r="E341" s="6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pans="1:255" ht="12.75" customHeight="1" x14ac:dyDescent="0.2">
      <c r="A342" s="61"/>
      <c r="B342" s="61"/>
      <c r="C342" s="61"/>
      <c r="D342" s="61"/>
      <c r="E342" s="6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/>
      <c r="GR342" s="51"/>
      <c r="GS342" s="51"/>
      <c r="GT342" s="51"/>
      <c r="GU342" s="51"/>
      <c r="GV342" s="51"/>
      <c r="GW342" s="51"/>
      <c r="GX342" s="51"/>
      <c r="GY342" s="51"/>
      <c r="GZ342" s="51"/>
      <c r="HA342" s="51"/>
      <c r="HB342" s="51"/>
      <c r="HC342" s="51"/>
      <c r="HD342" s="51"/>
      <c r="HE342" s="51"/>
      <c r="HF342" s="51"/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</row>
    <row r="343" spans="1:255" ht="12.75" customHeight="1" x14ac:dyDescent="0.2">
      <c r="A343" s="61"/>
      <c r="B343" s="61"/>
      <c r="C343" s="61"/>
      <c r="D343" s="61"/>
      <c r="E343" s="6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  <c r="GH343" s="51"/>
      <c r="GI343" s="51"/>
      <c r="GJ343" s="51"/>
      <c r="GK343" s="51"/>
      <c r="GL343" s="51"/>
      <c r="GM343" s="51"/>
      <c r="GN343" s="51"/>
      <c r="GO343" s="51"/>
      <c r="GP343" s="51"/>
      <c r="GQ343" s="51"/>
      <c r="GR343" s="51"/>
      <c r="GS343" s="51"/>
      <c r="GT343" s="51"/>
      <c r="GU343" s="51"/>
      <c r="GV343" s="51"/>
      <c r="GW343" s="51"/>
      <c r="GX343" s="51"/>
      <c r="GY343" s="51"/>
      <c r="GZ343" s="51"/>
      <c r="HA343" s="51"/>
      <c r="HB343" s="51"/>
      <c r="HC343" s="51"/>
      <c r="HD343" s="51"/>
      <c r="HE343" s="51"/>
      <c r="HF343" s="51"/>
      <c r="HG343" s="51"/>
      <c r="HH343" s="51"/>
      <c r="HI343" s="51"/>
      <c r="HJ343" s="51"/>
      <c r="HK343" s="51"/>
      <c r="HL343" s="51"/>
      <c r="HM343" s="51"/>
      <c r="HN343" s="51"/>
      <c r="HO343" s="51"/>
      <c r="HP343" s="51"/>
      <c r="HQ343" s="51"/>
      <c r="HR343" s="51"/>
      <c r="HS343" s="51"/>
      <c r="HT343" s="51"/>
      <c r="HU343" s="51"/>
      <c r="HV343" s="51"/>
      <c r="HW343" s="51"/>
      <c r="HX343" s="51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</row>
    <row r="344" spans="1:255" ht="12.75" customHeight="1" x14ac:dyDescent="0.2">
      <c r="A344" s="61"/>
      <c r="B344" s="61"/>
      <c r="C344" s="61"/>
      <c r="D344" s="61"/>
      <c r="E344" s="6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/>
      <c r="GM344" s="51"/>
      <c r="GN344" s="51"/>
      <c r="GO344" s="51"/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/>
      <c r="HB344" s="51"/>
      <c r="HC344" s="51"/>
      <c r="HD344" s="51"/>
      <c r="HE344" s="51"/>
      <c r="HF344" s="51"/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/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</row>
    <row r="345" spans="1:255" ht="12.75" customHeight="1" x14ac:dyDescent="0.2">
      <c r="A345" s="61"/>
      <c r="B345" s="61"/>
      <c r="C345" s="61"/>
      <c r="D345" s="61"/>
      <c r="E345" s="6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/>
      <c r="HB345" s="51"/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</row>
    <row r="346" spans="1:255" ht="12.75" customHeight="1" x14ac:dyDescent="0.2">
      <c r="A346" s="61"/>
      <c r="B346" s="61"/>
      <c r="C346" s="61"/>
      <c r="D346" s="61"/>
      <c r="E346" s="6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1"/>
      <c r="GI346" s="51"/>
      <c r="GJ346" s="51"/>
      <c r="GK346" s="51"/>
      <c r="GL346" s="51"/>
      <c r="GM346" s="51"/>
      <c r="GN346" s="51"/>
      <c r="GO346" s="51"/>
      <c r="GP346" s="51"/>
      <c r="GQ346" s="51"/>
      <c r="GR346" s="51"/>
      <c r="GS346" s="51"/>
      <c r="GT346" s="51"/>
      <c r="GU346" s="51"/>
      <c r="GV346" s="51"/>
      <c r="GW346" s="51"/>
      <c r="GX346" s="51"/>
      <c r="GY346" s="51"/>
      <c r="GZ346" s="51"/>
      <c r="HA346" s="51"/>
      <c r="HB346" s="51"/>
      <c r="HC346" s="51"/>
      <c r="HD346" s="51"/>
      <c r="HE346" s="51"/>
      <c r="HF346" s="51"/>
      <c r="HG346" s="51"/>
      <c r="HH346" s="51"/>
      <c r="HI346" s="51"/>
      <c r="HJ346" s="51"/>
      <c r="HK346" s="51"/>
      <c r="HL346" s="51"/>
      <c r="HM346" s="51"/>
      <c r="HN346" s="51"/>
      <c r="HO346" s="51"/>
      <c r="HP346" s="51"/>
      <c r="HQ346" s="51"/>
      <c r="HR346" s="51"/>
      <c r="HS346" s="51"/>
      <c r="HT346" s="51"/>
      <c r="HU346" s="51"/>
      <c r="HV346" s="51"/>
      <c r="HW346" s="51"/>
      <c r="HX346" s="51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</row>
    <row r="347" spans="1:255" ht="12.75" customHeight="1" x14ac:dyDescent="0.2">
      <c r="A347" s="61"/>
      <c r="B347" s="61"/>
      <c r="C347" s="61"/>
      <c r="D347" s="61"/>
      <c r="E347" s="6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/>
      <c r="GP347" s="51"/>
      <c r="GQ347" s="51"/>
      <c r="GR347" s="51"/>
      <c r="GS347" s="51"/>
      <c r="GT347" s="51"/>
      <c r="GU347" s="51"/>
      <c r="GV347" s="51"/>
      <c r="GW347" s="51"/>
      <c r="GX347" s="51"/>
      <c r="GY347" s="51"/>
      <c r="GZ347" s="51"/>
      <c r="HA347" s="51"/>
      <c r="HB347" s="51"/>
      <c r="HC347" s="51"/>
      <c r="HD347" s="51"/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/>
      <c r="HS347" s="51"/>
      <c r="HT347" s="51"/>
      <c r="HU347" s="51"/>
      <c r="HV347" s="51"/>
      <c r="HW347" s="51"/>
      <c r="HX347" s="51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</row>
    <row r="348" spans="1:255" ht="12.75" customHeight="1" x14ac:dyDescent="0.2">
      <c r="A348" s="61"/>
      <c r="B348" s="61"/>
      <c r="C348" s="61"/>
      <c r="D348" s="61"/>
      <c r="E348" s="6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  <c r="GH348" s="51"/>
      <c r="GI348" s="51"/>
      <c r="GJ348" s="51"/>
      <c r="GK348" s="51"/>
      <c r="GL348" s="51"/>
      <c r="GM348" s="51"/>
      <c r="GN348" s="51"/>
      <c r="GO348" s="51"/>
      <c r="GP348" s="51"/>
      <c r="GQ348" s="51"/>
      <c r="GR348" s="51"/>
      <c r="GS348" s="51"/>
      <c r="GT348" s="51"/>
      <c r="GU348" s="51"/>
      <c r="GV348" s="51"/>
      <c r="GW348" s="51"/>
      <c r="GX348" s="51"/>
      <c r="GY348" s="51"/>
      <c r="GZ348" s="51"/>
      <c r="HA348" s="51"/>
      <c r="HB348" s="51"/>
      <c r="HC348" s="51"/>
      <c r="HD348" s="51"/>
      <c r="HE348" s="51"/>
      <c r="HF348" s="51"/>
      <c r="HG348" s="51"/>
      <c r="HH348" s="51"/>
      <c r="HI348" s="51"/>
      <c r="HJ348" s="51"/>
      <c r="HK348" s="51"/>
      <c r="HL348" s="51"/>
      <c r="HM348" s="51"/>
      <c r="HN348" s="51"/>
      <c r="HO348" s="51"/>
      <c r="HP348" s="51"/>
      <c r="HQ348" s="51"/>
      <c r="HR348" s="51"/>
      <c r="HS348" s="51"/>
      <c r="HT348" s="51"/>
      <c r="HU348" s="51"/>
      <c r="HV348" s="51"/>
      <c r="HW348" s="51"/>
      <c r="HX348" s="51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</row>
    <row r="349" spans="1:255" ht="12.75" customHeight="1" x14ac:dyDescent="0.2">
      <c r="A349" s="61"/>
      <c r="B349" s="61"/>
      <c r="C349" s="61"/>
      <c r="D349" s="61"/>
      <c r="E349" s="6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  <c r="GH349" s="51"/>
      <c r="GI349" s="51"/>
      <c r="GJ349" s="51"/>
      <c r="GK349" s="51"/>
      <c r="GL349" s="51"/>
      <c r="GM349" s="51"/>
      <c r="GN349" s="51"/>
      <c r="GO349" s="51"/>
      <c r="GP349" s="51"/>
      <c r="GQ349" s="51"/>
      <c r="GR349" s="51"/>
      <c r="GS349" s="51"/>
      <c r="GT349" s="51"/>
      <c r="GU349" s="51"/>
      <c r="GV349" s="51"/>
      <c r="GW349" s="51"/>
      <c r="GX349" s="51"/>
      <c r="GY349" s="51"/>
      <c r="GZ349" s="51"/>
      <c r="HA349" s="51"/>
      <c r="HB349" s="51"/>
      <c r="HC349" s="51"/>
      <c r="HD349" s="51"/>
      <c r="HE349" s="51"/>
      <c r="HF349" s="51"/>
      <c r="HG349" s="51"/>
      <c r="HH349" s="51"/>
      <c r="HI349" s="51"/>
      <c r="HJ349" s="51"/>
      <c r="HK349" s="51"/>
      <c r="HL349" s="51"/>
      <c r="HM349" s="51"/>
      <c r="HN349" s="51"/>
      <c r="HO349" s="51"/>
      <c r="HP349" s="51"/>
      <c r="HQ349" s="51"/>
      <c r="HR349" s="51"/>
      <c r="HS349" s="51"/>
      <c r="HT349" s="51"/>
      <c r="HU349" s="51"/>
      <c r="HV349" s="51"/>
      <c r="HW349" s="51"/>
      <c r="HX349" s="51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</row>
    <row r="350" spans="1:255" ht="12.75" customHeight="1" x14ac:dyDescent="0.2">
      <c r="A350" s="61"/>
      <c r="B350" s="61"/>
      <c r="C350" s="61"/>
      <c r="D350" s="61"/>
      <c r="E350" s="6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  <c r="GH350" s="51"/>
      <c r="GI350" s="51"/>
      <c r="GJ350" s="51"/>
      <c r="GK350" s="51"/>
      <c r="GL350" s="51"/>
      <c r="GM350" s="51"/>
      <c r="GN350" s="51"/>
      <c r="GO350" s="51"/>
      <c r="GP350" s="51"/>
      <c r="GQ350" s="51"/>
      <c r="GR350" s="51"/>
      <c r="GS350" s="51"/>
      <c r="GT350" s="51"/>
      <c r="GU350" s="51"/>
      <c r="GV350" s="51"/>
      <c r="GW350" s="51"/>
      <c r="GX350" s="51"/>
      <c r="GY350" s="51"/>
      <c r="GZ350" s="51"/>
      <c r="HA350" s="51"/>
      <c r="HB350" s="51"/>
      <c r="HC350" s="51"/>
      <c r="HD350" s="51"/>
      <c r="HE350" s="51"/>
      <c r="HF350" s="51"/>
      <c r="HG350" s="51"/>
      <c r="HH350" s="51"/>
      <c r="HI350" s="51"/>
      <c r="HJ350" s="51"/>
      <c r="HK350" s="51"/>
      <c r="HL350" s="51"/>
      <c r="HM350" s="51"/>
      <c r="HN350" s="51"/>
      <c r="HO350" s="51"/>
      <c r="HP350" s="51"/>
      <c r="HQ350" s="51"/>
      <c r="HR350" s="51"/>
      <c r="HS350" s="51"/>
      <c r="HT350" s="51"/>
      <c r="HU350" s="51"/>
      <c r="HV350" s="51"/>
      <c r="HW350" s="51"/>
      <c r="HX350" s="51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</row>
    <row r="351" spans="1:255" ht="12.75" customHeight="1" x14ac:dyDescent="0.2">
      <c r="A351" s="61"/>
      <c r="B351" s="61"/>
      <c r="C351" s="61"/>
      <c r="D351" s="61"/>
      <c r="E351" s="6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/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/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</row>
    <row r="352" spans="1:255" ht="12.75" customHeight="1" x14ac:dyDescent="0.2">
      <c r="A352" s="61"/>
      <c r="B352" s="61"/>
      <c r="C352" s="61"/>
      <c r="D352" s="61"/>
      <c r="E352" s="6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  <c r="GH352" s="51"/>
      <c r="GI352" s="51"/>
      <c r="GJ352" s="51"/>
      <c r="GK352" s="51"/>
      <c r="GL352" s="51"/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/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</row>
    <row r="353" spans="1:255" ht="12.75" customHeight="1" x14ac:dyDescent="0.2">
      <c r="A353" s="61"/>
      <c r="B353" s="61"/>
      <c r="C353" s="61"/>
      <c r="D353" s="61"/>
      <c r="E353" s="6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  <c r="GH353" s="51"/>
      <c r="GI353" s="51"/>
      <c r="GJ353" s="51"/>
      <c r="GK353" s="51"/>
      <c r="GL353" s="51"/>
      <c r="GM353" s="51"/>
      <c r="GN353" s="51"/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/>
      <c r="HB353" s="51"/>
      <c r="HC353" s="51"/>
      <c r="HD353" s="51"/>
      <c r="HE353" s="51"/>
      <c r="HF353" s="51"/>
      <c r="HG353" s="51"/>
      <c r="HH353" s="51"/>
      <c r="HI353" s="51"/>
      <c r="HJ353" s="51"/>
      <c r="HK353" s="51"/>
      <c r="HL353" s="51"/>
      <c r="HM353" s="51"/>
      <c r="HN353" s="51"/>
      <c r="HO353" s="51"/>
      <c r="HP353" s="51"/>
      <c r="HQ353" s="51"/>
      <c r="HR353" s="51"/>
      <c r="HS353" s="51"/>
      <c r="HT353" s="51"/>
      <c r="HU353" s="51"/>
      <c r="HV353" s="51"/>
      <c r="HW353" s="51"/>
      <c r="HX353" s="51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</row>
    <row r="354" spans="1:255" ht="12.75" customHeight="1" x14ac:dyDescent="0.2">
      <c r="A354" s="61"/>
      <c r="B354" s="61"/>
      <c r="C354" s="61"/>
      <c r="D354" s="61"/>
      <c r="E354" s="6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  <c r="GH354" s="51"/>
      <c r="GI354" s="51"/>
      <c r="GJ354" s="51"/>
      <c r="GK354" s="51"/>
      <c r="GL354" s="51"/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/>
      <c r="GZ354" s="51"/>
      <c r="HA354" s="51"/>
      <c r="HB354" s="51"/>
      <c r="HC354" s="51"/>
      <c r="HD354" s="51"/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</row>
    <row r="355" spans="1:255" ht="12.75" customHeight="1" x14ac:dyDescent="0.2">
      <c r="A355" s="61"/>
      <c r="B355" s="61"/>
      <c r="C355" s="61"/>
      <c r="D355" s="61"/>
      <c r="E355" s="6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  <c r="GH355" s="51"/>
      <c r="GI355" s="51"/>
      <c r="GJ355" s="51"/>
      <c r="GK355" s="51"/>
      <c r="GL355" s="51"/>
      <c r="GM355" s="51"/>
      <c r="GN355" s="51"/>
      <c r="GO355" s="51"/>
      <c r="GP355" s="51"/>
      <c r="GQ355" s="51"/>
      <c r="GR355" s="51"/>
      <c r="GS355" s="51"/>
      <c r="GT355" s="51"/>
      <c r="GU355" s="51"/>
      <c r="GV355" s="51"/>
      <c r="GW355" s="51"/>
      <c r="GX355" s="51"/>
      <c r="GY355" s="51"/>
      <c r="GZ355" s="51"/>
      <c r="HA355" s="51"/>
      <c r="HB355" s="51"/>
      <c r="HC355" s="51"/>
      <c r="HD355" s="51"/>
      <c r="HE355" s="51"/>
      <c r="HF355" s="51"/>
      <c r="HG355" s="51"/>
      <c r="HH355" s="51"/>
      <c r="HI355" s="51"/>
      <c r="HJ355" s="51"/>
      <c r="HK355" s="51"/>
      <c r="HL355" s="51"/>
      <c r="HM355" s="51"/>
      <c r="HN355" s="51"/>
      <c r="HO355" s="51"/>
      <c r="HP355" s="51"/>
      <c r="HQ355" s="51"/>
      <c r="HR355" s="51"/>
      <c r="HS355" s="51"/>
      <c r="HT355" s="51"/>
      <c r="HU355" s="51"/>
      <c r="HV355" s="51"/>
      <c r="HW355" s="51"/>
      <c r="HX355" s="51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</row>
    <row r="356" spans="1:255" ht="12.75" customHeight="1" x14ac:dyDescent="0.2">
      <c r="A356" s="61"/>
      <c r="B356" s="61"/>
      <c r="C356" s="61"/>
      <c r="D356" s="61"/>
      <c r="E356" s="6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</row>
    <row r="357" spans="1:255" ht="12.75" customHeight="1" x14ac:dyDescent="0.2">
      <c r="A357" s="61"/>
      <c r="B357" s="61"/>
      <c r="C357" s="61"/>
      <c r="D357" s="61"/>
      <c r="E357" s="6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/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/>
      <c r="HR357" s="51"/>
      <c r="HS357" s="51"/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</row>
    <row r="358" spans="1:255" ht="12.75" customHeight="1" x14ac:dyDescent="0.2">
      <c r="A358" s="61"/>
      <c r="B358" s="61"/>
      <c r="C358" s="61"/>
      <c r="D358" s="61"/>
      <c r="E358" s="6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</row>
    <row r="359" spans="1:255" ht="12.75" customHeight="1" x14ac:dyDescent="0.2">
      <c r="A359" s="61"/>
      <c r="B359" s="61"/>
      <c r="C359" s="61"/>
      <c r="D359" s="61"/>
      <c r="E359" s="6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</row>
    <row r="360" spans="1:255" ht="12.75" customHeight="1" x14ac:dyDescent="0.2">
      <c r="A360" s="61"/>
      <c r="B360" s="61"/>
      <c r="C360" s="61"/>
      <c r="D360" s="61"/>
      <c r="E360" s="6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  <c r="GH360" s="51"/>
      <c r="GI360" s="51"/>
      <c r="GJ360" s="51"/>
      <c r="GK360" s="51"/>
      <c r="GL360" s="51"/>
      <c r="GM360" s="51"/>
      <c r="GN360" s="51"/>
      <c r="GO360" s="51"/>
      <c r="GP360" s="51"/>
      <c r="GQ360" s="51"/>
      <c r="GR360" s="51"/>
      <c r="GS360" s="51"/>
      <c r="GT360" s="51"/>
      <c r="GU360" s="51"/>
      <c r="GV360" s="51"/>
      <c r="GW360" s="51"/>
      <c r="GX360" s="51"/>
      <c r="GY360" s="51"/>
      <c r="GZ360" s="51"/>
      <c r="HA360" s="51"/>
      <c r="HB360" s="51"/>
      <c r="HC360" s="51"/>
      <c r="HD360" s="51"/>
      <c r="HE360" s="51"/>
      <c r="HF360" s="51"/>
      <c r="HG360" s="51"/>
      <c r="HH360" s="51"/>
      <c r="HI360" s="51"/>
      <c r="HJ360" s="51"/>
      <c r="HK360" s="51"/>
      <c r="HL360" s="51"/>
      <c r="HM360" s="51"/>
      <c r="HN360" s="51"/>
      <c r="HO360" s="51"/>
      <c r="HP360" s="51"/>
      <c r="HQ360" s="51"/>
      <c r="HR360" s="51"/>
      <c r="HS360" s="51"/>
      <c r="HT360" s="51"/>
      <c r="HU360" s="51"/>
      <c r="HV360" s="51"/>
      <c r="HW360" s="51"/>
      <c r="HX360" s="51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</row>
    <row r="361" spans="1:255" ht="12.75" customHeight="1" x14ac:dyDescent="0.2">
      <c r="A361" s="61"/>
      <c r="B361" s="61"/>
      <c r="C361" s="61"/>
      <c r="D361" s="61"/>
      <c r="E361" s="6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</row>
    <row r="362" spans="1:255" ht="12.75" customHeight="1" x14ac:dyDescent="0.2">
      <c r="A362" s="61"/>
      <c r="B362" s="61"/>
      <c r="C362" s="61"/>
      <c r="D362" s="61"/>
      <c r="E362" s="6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</row>
    <row r="363" spans="1:255" ht="12.75" customHeight="1" x14ac:dyDescent="0.2">
      <c r="A363" s="61"/>
      <c r="B363" s="61"/>
      <c r="C363" s="61"/>
      <c r="D363" s="61"/>
      <c r="E363" s="6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</row>
    <row r="364" spans="1:255" ht="12.75" customHeight="1" x14ac:dyDescent="0.2">
      <c r="A364" s="61"/>
      <c r="B364" s="61"/>
      <c r="C364" s="61"/>
      <c r="D364" s="61"/>
      <c r="E364" s="6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  <c r="GH364" s="51"/>
      <c r="GI364" s="51"/>
      <c r="GJ364" s="51"/>
      <c r="GK364" s="51"/>
      <c r="GL364" s="51"/>
      <c r="GM364" s="51"/>
      <c r="GN364" s="51"/>
      <c r="GO364" s="51"/>
      <c r="GP364" s="51"/>
      <c r="GQ364" s="51"/>
      <c r="GR364" s="51"/>
      <c r="GS364" s="51"/>
      <c r="GT364" s="51"/>
      <c r="GU364" s="51"/>
      <c r="GV364" s="51"/>
      <c r="GW364" s="51"/>
      <c r="GX364" s="51"/>
      <c r="GY364" s="51"/>
      <c r="GZ364" s="51"/>
      <c r="HA364" s="51"/>
      <c r="HB364" s="51"/>
      <c r="HC364" s="51"/>
      <c r="HD364" s="51"/>
      <c r="HE364" s="51"/>
      <c r="HF364" s="51"/>
      <c r="HG364" s="51"/>
      <c r="HH364" s="51"/>
      <c r="HI364" s="51"/>
      <c r="HJ364" s="51"/>
      <c r="HK364" s="51"/>
      <c r="HL364" s="51"/>
      <c r="HM364" s="51"/>
      <c r="HN364" s="51"/>
      <c r="HO364" s="51"/>
      <c r="HP364" s="51"/>
      <c r="HQ364" s="51"/>
      <c r="HR364" s="51"/>
      <c r="HS364" s="51"/>
      <c r="HT364" s="51"/>
      <c r="HU364" s="51"/>
      <c r="HV364" s="51"/>
      <c r="HW364" s="51"/>
      <c r="HX364" s="51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</row>
    <row r="365" spans="1:255" ht="12.75" customHeight="1" x14ac:dyDescent="0.2">
      <c r="A365" s="61"/>
      <c r="B365" s="61"/>
      <c r="C365" s="61"/>
      <c r="D365" s="61"/>
      <c r="E365" s="6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</row>
    <row r="366" spans="1:255" ht="12.75" customHeight="1" x14ac:dyDescent="0.2">
      <c r="A366" s="61"/>
      <c r="B366" s="61"/>
      <c r="C366" s="61"/>
      <c r="D366" s="61"/>
      <c r="E366" s="6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</row>
    <row r="367" spans="1:255" ht="12.75" customHeight="1" x14ac:dyDescent="0.2">
      <c r="A367" s="61"/>
      <c r="B367" s="61"/>
      <c r="C367" s="61"/>
      <c r="D367" s="61"/>
      <c r="E367" s="6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/>
      <c r="HG367" s="51"/>
      <c r="HH367" s="51"/>
      <c r="HI367" s="51"/>
      <c r="HJ367" s="51"/>
      <c r="HK367" s="51"/>
      <c r="HL367" s="51"/>
      <c r="HM367" s="51"/>
      <c r="HN367" s="51"/>
      <c r="HO367" s="51"/>
      <c r="HP367" s="51"/>
      <c r="HQ367" s="51"/>
      <c r="HR367" s="51"/>
      <c r="HS367" s="51"/>
      <c r="HT367" s="51"/>
      <c r="HU367" s="51"/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</row>
    <row r="368" spans="1:255" ht="12.75" customHeight="1" x14ac:dyDescent="0.2">
      <c r="A368" s="61"/>
      <c r="B368" s="61"/>
      <c r="C368" s="61"/>
      <c r="D368" s="61"/>
      <c r="E368" s="6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/>
      <c r="HB368" s="51"/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/>
      <c r="HN368" s="51"/>
      <c r="HO368" s="51"/>
      <c r="HP368" s="51"/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</row>
    <row r="369" spans="1:255" ht="12.75" customHeight="1" x14ac:dyDescent="0.2">
      <c r="A369" s="61"/>
      <c r="B369" s="61"/>
      <c r="C369" s="61"/>
      <c r="D369" s="61"/>
      <c r="E369" s="6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  <c r="GH369" s="51"/>
      <c r="GI369" s="51"/>
      <c r="GJ369" s="51"/>
      <c r="GK369" s="51"/>
      <c r="GL369" s="51"/>
      <c r="GM369" s="51"/>
      <c r="GN369" s="51"/>
      <c r="GO369" s="51"/>
      <c r="GP369" s="51"/>
      <c r="GQ369" s="51"/>
      <c r="GR369" s="51"/>
      <c r="GS369" s="51"/>
      <c r="GT369" s="51"/>
      <c r="GU369" s="51"/>
      <c r="GV369" s="51"/>
      <c r="GW369" s="51"/>
      <c r="GX369" s="51"/>
      <c r="GY369" s="51"/>
      <c r="GZ369" s="51"/>
      <c r="HA369" s="51"/>
      <c r="HB369" s="51"/>
      <c r="HC369" s="51"/>
      <c r="HD369" s="51"/>
      <c r="HE369" s="51"/>
      <c r="HF369" s="51"/>
      <c r="HG369" s="51"/>
      <c r="HH369" s="51"/>
      <c r="HI369" s="51"/>
      <c r="HJ369" s="51"/>
      <c r="HK369" s="51"/>
      <c r="HL369" s="51"/>
      <c r="HM369" s="51"/>
      <c r="HN369" s="51"/>
      <c r="HO369" s="51"/>
      <c r="HP369" s="51"/>
      <c r="HQ369" s="51"/>
      <c r="HR369" s="51"/>
      <c r="HS369" s="51"/>
      <c r="HT369" s="51"/>
      <c r="HU369" s="51"/>
      <c r="HV369" s="51"/>
      <c r="HW369" s="51"/>
      <c r="HX369" s="51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</row>
    <row r="370" spans="1:255" ht="12.75" customHeight="1" x14ac:dyDescent="0.2">
      <c r="A370" s="61"/>
      <c r="B370" s="61"/>
      <c r="C370" s="61"/>
      <c r="D370" s="61"/>
      <c r="E370" s="6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  <c r="GH370" s="51"/>
      <c r="GI370" s="51"/>
      <c r="GJ370" s="51"/>
      <c r="GK370" s="51"/>
      <c r="GL370" s="51"/>
      <c r="GM370" s="51"/>
      <c r="GN370" s="51"/>
      <c r="GO370" s="51"/>
      <c r="GP370" s="51"/>
      <c r="GQ370" s="51"/>
      <c r="GR370" s="51"/>
      <c r="GS370" s="51"/>
      <c r="GT370" s="51"/>
      <c r="GU370" s="51"/>
      <c r="GV370" s="51"/>
      <c r="GW370" s="51"/>
      <c r="GX370" s="51"/>
      <c r="GY370" s="51"/>
      <c r="GZ370" s="51"/>
      <c r="HA370" s="51"/>
      <c r="HB370" s="51"/>
      <c r="HC370" s="51"/>
      <c r="HD370" s="51"/>
      <c r="HE370" s="51"/>
      <c r="HF370" s="51"/>
      <c r="HG370" s="51"/>
      <c r="HH370" s="51"/>
      <c r="HI370" s="51"/>
      <c r="HJ370" s="51"/>
      <c r="HK370" s="51"/>
      <c r="HL370" s="51"/>
      <c r="HM370" s="51"/>
      <c r="HN370" s="51"/>
      <c r="HO370" s="51"/>
      <c r="HP370" s="51"/>
      <c r="HQ370" s="51"/>
      <c r="HR370" s="51"/>
      <c r="HS370" s="51"/>
      <c r="HT370" s="51"/>
      <c r="HU370" s="51"/>
      <c r="HV370" s="51"/>
      <c r="HW370" s="51"/>
      <c r="HX370" s="51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</row>
    <row r="371" spans="1:255" ht="12.75" customHeight="1" x14ac:dyDescent="0.2">
      <c r="A371" s="61"/>
      <c r="B371" s="61"/>
      <c r="C371" s="61"/>
      <c r="D371" s="61"/>
      <c r="E371" s="6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/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/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/>
      <c r="HP371" s="51"/>
      <c r="HQ371" s="51"/>
      <c r="HR371" s="51"/>
      <c r="HS371" s="51"/>
      <c r="HT371" s="51"/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</row>
    <row r="372" spans="1:255" ht="12.75" customHeight="1" x14ac:dyDescent="0.2">
      <c r="A372" s="61"/>
      <c r="B372" s="61"/>
      <c r="C372" s="61"/>
      <c r="D372" s="61"/>
      <c r="E372" s="6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/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</row>
    <row r="373" spans="1:255" ht="12.75" customHeight="1" x14ac:dyDescent="0.2">
      <c r="A373" s="61"/>
      <c r="B373" s="61"/>
      <c r="C373" s="61"/>
      <c r="D373" s="61"/>
      <c r="E373" s="6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/>
      <c r="HB373" s="51"/>
      <c r="HC373" s="51"/>
      <c r="HD373" s="51"/>
      <c r="HE373" s="51"/>
      <c r="HF373" s="51"/>
      <c r="HG373" s="51"/>
      <c r="HH373" s="51"/>
      <c r="HI373" s="51"/>
      <c r="HJ373" s="51"/>
      <c r="HK373" s="51"/>
      <c r="HL373" s="51"/>
      <c r="HM373" s="51"/>
      <c r="HN373" s="51"/>
      <c r="HO373" s="51"/>
      <c r="HP373" s="51"/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</row>
    <row r="374" spans="1:255" ht="12.75" customHeight="1" x14ac:dyDescent="0.2">
      <c r="A374" s="61"/>
      <c r="B374" s="61"/>
      <c r="C374" s="61"/>
      <c r="D374" s="61"/>
      <c r="E374" s="6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/>
      <c r="GW374" s="51"/>
      <c r="GX374" s="51"/>
      <c r="GY374" s="51"/>
      <c r="GZ374" s="51"/>
      <c r="HA374" s="51"/>
      <c r="HB374" s="51"/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</row>
    <row r="375" spans="1:255" ht="12.75" customHeight="1" x14ac:dyDescent="0.2">
      <c r="A375" s="61"/>
      <c r="B375" s="61"/>
      <c r="C375" s="61"/>
      <c r="D375" s="61"/>
      <c r="E375" s="6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</row>
    <row r="376" spans="1:255" ht="12.75" customHeight="1" x14ac:dyDescent="0.2">
      <c r="A376" s="61"/>
      <c r="B376" s="61"/>
      <c r="C376" s="61"/>
      <c r="D376" s="61"/>
      <c r="E376" s="6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</row>
    <row r="377" spans="1:255" ht="12.75" customHeight="1" x14ac:dyDescent="0.2">
      <c r="A377" s="61"/>
      <c r="B377" s="61"/>
      <c r="C377" s="61"/>
      <c r="D377" s="61"/>
      <c r="E377" s="6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/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</row>
    <row r="378" spans="1:255" ht="12.75" customHeight="1" x14ac:dyDescent="0.2">
      <c r="A378" s="61"/>
      <c r="B378" s="61"/>
      <c r="C378" s="61"/>
      <c r="D378" s="61"/>
      <c r="E378" s="6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</row>
    <row r="379" spans="1:255" ht="12.75" customHeight="1" x14ac:dyDescent="0.2">
      <c r="A379" s="61"/>
      <c r="B379" s="61"/>
      <c r="C379" s="61"/>
      <c r="D379" s="61"/>
      <c r="E379" s="6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</row>
    <row r="380" spans="1:255" ht="12.75" customHeight="1" x14ac:dyDescent="0.2">
      <c r="A380" s="61"/>
      <c r="B380" s="61"/>
      <c r="C380" s="61"/>
      <c r="D380" s="61"/>
      <c r="E380" s="6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  <c r="GY380" s="51"/>
      <c r="GZ380" s="51"/>
      <c r="HA380" s="51"/>
      <c r="HB380" s="51"/>
      <c r="HC380" s="51"/>
      <c r="HD380" s="51"/>
      <c r="HE380" s="51"/>
      <c r="HF380" s="51"/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</row>
    <row r="381" spans="1:255" ht="12.75" customHeight="1" x14ac:dyDescent="0.2">
      <c r="A381" s="61"/>
      <c r="B381" s="61"/>
      <c r="C381" s="61"/>
      <c r="D381" s="61"/>
      <c r="E381" s="6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  <c r="GY381" s="51"/>
      <c r="GZ381" s="51"/>
      <c r="HA381" s="51"/>
      <c r="HB381" s="51"/>
      <c r="HC381" s="51"/>
      <c r="HD381" s="51"/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</row>
    <row r="382" spans="1:255" ht="12.75" customHeight="1" x14ac:dyDescent="0.2">
      <c r="A382" s="61"/>
      <c r="B382" s="61"/>
      <c r="C382" s="61"/>
      <c r="D382" s="61"/>
      <c r="E382" s="6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  <c r="GY382" s="51"/>
      <c r="GZ382" s="51"/>
      <c r="HA382" s="51"/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</row>
    <row r="383" spans="1:255" ht="12.75" customHeight="1" x14ac:dyDescent="0.2">
      <c r="A383" s="61"/>
      <c r="B383" s="61"/>
      <c r="C383" s="61"/>
      <c r="D383" s="61"/>
      <c r="E383" s="6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  <c r="GY383" s="51"/>
      <c r="GZ383" s="51"/>
      <c r="HA383" s="51"/>
      <c r="HB383" s="51"/>
      <c r="HC383" s="51"/>
      <c r="HD383" s="51"/>
      <c r="HE383" s="51"/>
      <c r="HF383" s="51"/>
      <c r="HG383" s="51"/>
      <c r="HH383" s="51"/>
      <c r="HI383" s="51"/>
      <c r="HJ383" s="51"/>
      <c r="HK383" s="51"/>
      <c r="HL383" s="51"/>
      <c r="HM383" s="51"/>
      <c r="HN383" s="51"/>
      <c r="HO383" s="51"/>
      <c r="HP383" s="51"/>
      <c r="HQ383" s="51"/>
      <c r="HR383" s="51"/>
      <c r="HS383" s="51"/>
      <c r="HT383" s="51"/>
      <c r="HU383" s="51"/>
      <c r="HV383" s="51"/>
      <c r="HW383" s="51"/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</row>
    <row r="384" spans="1:255" ht="12.75" customHeight="1" x14ac:dyDescent="0.2">
      <c r="A384" s="61"/>
      <c r="B384" s="61"/>
      <c r="C384" s="61"/>
      <c r="D384" s="61"/>
      <c r="E384" s="6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  <c r="GY384" s="51"/>
      <c r="GZ384" s="51"/>
      <c r="HA384" s="51"/>
      <c r="HB384" s="51"/>
      <c r="HC384" s="51"/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</row>
    <row r="385" spans="1:255" ht="12.75" customHeight="1" x14ac:dyDescent="0.2">
      <c r="A385" s="61"/>
      <c r="B385" s="61"/>
      <c r="C385" s="61"/>
      <c r="D385" s="61"/>
      <c r="E385" s="6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</row>
    <row r="386" spans="1:255" ht="12.75" customHeight="1" x14ac:dyDescent="0.2">
      <c r="A386" s="61"/>
      <c r="B386" s="61"/>
      <c r="C386" s="61"/>
      <c r="D386" s="61"/>
      <c r="E386" s="6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  <c r="GY386" s="51"/>
      <c r="GZ386" s="51"/>
      <c r="HA386" s="51"/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/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</row>
    <row r="387" spans="1:255" ht="12.75" customHeight="1" x14ac:dyDescent="0.2">
      <c r="A387" s="61"/>
      <c r="B387" s="61"/>
      <c r="C387" s="61"/>
      <c r="D387" s="61"/>
      <c r="E387" s="6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</row>
    <row r="388" spans="1:255" ht="12.75" customHeight="1" x14ac:dyDescent="0.2">
      <c r="A388" s="61"/>
      <c r="B388" s="61"/>
      <c r="C388" s="61"/>
      <c r="D388" s="61"/>
      <c r="E388" s="6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/>
      <c r="HB388" s="51"/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/>
      <c r="HN388" s="51"/>
      <c r="HO388" s="51"/>
      <c r="HP388" s="51"/>
      <c r="HQ388" s="51"/>
      <c r="HR388" s="51"/>
      <c r="HS388" s="51"/>
      <c r="HT388" s="51"/>
      <c r="HU388" s="51"/>
      <c r="HV388" s="51"/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</row>
    <row r="389" spans="1:255" ht="12.75" customHeight="1" x14ac:dyDescent="0.2">
      <c r="A389" s="61"/>
      <c r="B389" s="61"/>
      <c r="C389" s="61"/>
      <c r="D389" s="61"/>
      <c r="E389" s="6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/>
      <c r="HB389" s="51"/>
      <c r="HC389" s="51"/>
      <c r="HD389" s="51"/>
      <c r="HE389" s="51"/>
      <c r="HF389" s="51"/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</row>
    <row r="390" spans="1:255" ht="12.75" customHeight="1" x14ac:dyDescent="0.2">
      <c r="A390" s="61"/>
      <c r="B390" s="61"/>
      <c r="C390" s="61"/>
      <c r="D390" s="61"/>
      <c r="E390" s="6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  <c r="GY390" s="51"/>
      <c r="GZ390" s="51"/>
      <c r="HA390" s="51"/>
      <c r="HB390" s="51"/>
      <c r="HC390" s="51"/>
      <c r="HD390" s="51"/>
      <c r="HE390" s="51"/>
      <c r="HF390" s="51"/>
      <c r="HG390" s="51"/>
      <c r="HH390" s="51"/>
      <c r="HI390" s="51"/>
      <c r="HJ390" s="51"/>
      <c r="HK390" s="51"/>
      <c r="HL390" s="51"/>
      <c r="HM390" s="51"/>
      <c r="HN390" s="51"/>
      <c r="HO390" s="51"/>
      <c r="HP390" s="51"/>
      <c r="HQ390" s="51"/>
      <c r="HR390" s="51"/>
      <c r="HS390" s="51"/>
      <c r="HT390" s="51"/>
      <c r="HU390" s="51"/>
      <c r="HV390" s="51"/>
      <c r="HW390" s="51"/>
      <c r="HX390" s="51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</row>
    <row r="391" spans="1:255" ht="12.75" customHeight="1" x14ac:dyDescent="0.2">
      <c r="A391" s="61"/>
      <c r="B391" s="61"/>
      <c r="C391" s="61"/>
      <c r="D391" s="61"/>
      <c r="E391" s="6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  <c r="GY391" s="51"/>
      <c r="GZ391" s="51"/>
      <c r="HA391" s="51"/>
      <c r="HB391" s="51"/>
      <c r="HC391" s="51"/>
      <c r="HD391" s="51"/>
      <c r="HE391" s="51"/>
      <c r="HF391" s="51"/>
      <c r="HG391" s="51"/>
      <c r="HH391" s="51"/>
      <c r="HI391" s="51"/>
      <c r="HJ391" s="51"/>
      <c r="HK391" s="51"/>
      <c r="HL391" s="51"/>
      <c r="HM391" s="51"/>
      <c r="HN391" s="51"/>
      <c r="HO391" s="51"/>
      <c r="HP391" s="51"/>
      <c r="HQ391" s="51"/>
      <c r="HR391" s="51"/>
      <c r="HS391" s="51"/>
      <c r="HT391" s="51"/>
      <c r="HU391" s="51"/>
      <c r="HV391" s="51"/>
      <c r="HW391" s="51"/>
      <c r="HX391" s="51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</row>
    <row r="392" spans="1:255" ht="12.75" customHeight="1" x14ac:dyDescent="0.2">
      <c r="A392" s="61"/>
      <c r="B392" s="61"/>
      <c r="C392" s="61"/>
      <c r="D392" s="61"/>
      <c r="E392" s="6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  <c r="GY392" s="51"/>
      <c r="GZ392" s="51"/>
      <c r="HA392" s="51"/>
      <c r="HB392" s="51"/>
      <c r="HC392" s="51"/>
      <c r="HD392" s="51"/>
      <c r="HE392" s="51"/>
      <c r="HF392" s="51"/>
      <c r="HG392" s="51"/>
      <c r="HH392" s="51"/>
      <c r="HI392" s="51"/>
      <c r="HJ392" s="51"/>
      <c r="HK392" s="51"/>
      <c r="HL392" s="51"/>
      <c r="HM392" s="51"/>
      <c r="HN392" s="51"/>
      <c r="HO392" s="51"/>
      <c r="HP392" s="51"/>
      <c r="HQ392" s="51"/>
      <c r="HR392" s="51"/>
      <c r="HS392" s="51"/>
      <c r="HT392" s="51"/>
      <c r="HU392" s="51"/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</row>
    <row r="393" spans="1:255" ht="12.75" customHeight="1" x14ac:dyDescent="0.2">
      <c r="A393" s="61"/>
      <c r="B393" s="61"/>
      <c r="C393" s="61"/>
      <c r="D393" s="61"/>
      <c r="E393" s="6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</row>
    <row r="394" spans="1:255" ht="12.75" customHeight="1" x14ac:dyDescent="0.2">
      <c r="A394" s="61"/>
      <c r="B394" s="61"/>
      <c r="C394" s="61"/>
      <c r="D394" s="61"/>
      <c r="E394" s="6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</row>
    <row r="395" spans="1:255" ht="12.75" customHeight="1" x14ac:dyDescent="0.2">
      <c r="A395" s="61"/>
      <c r="B395" s="61"/>
      <c r="C395" s="61"/>
      <c r="D395" s="61"/>
      <c r="E395" s="6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/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</row>
    <row r="396" spans="1:255" ht="12.75" customHeight="1" x14ac:dyDescent="0.2">
      <c r="A396" s="61"/>
      <c r="B396" s="61"/>
      <c r="C396" s="61"/>
      <c r="D396" s="61"/>
      <c r="E396" s="6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</row>
    <row r="397" spans="1:255" ht="12.75" customHeight="1" x14ac:dyDescent="0.2">
      <c r="A397" s="61"/>
      <c r="B397" s="61"/>
      <c r="C397" s="61"/>
      <c r="D397" s="61"/>
      <c r="E397" s="6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/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/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</row>
    <row r="398" spans="1:255" ht="12.75" customHeight="1" x14ac:dyDescent="0.2">
      <c r="A398" s="61"/>
      <c r="B398" s="61"/>
      <c r="C398" s="61"/>
      <c r="D398" s="61"/>
      <c r="E398" s="6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/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/>
      <c r="HV398" s="51"/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</row>
    <row r="399" spans="1:255" ht="12.75" customHeight="1" x14ac:dyDescent="0.2">
      <c r="A399" s="61"/>
      <c r="B399" s="61"/>
      <c r="C399" s="61"/>
      <c r="D399" s="61"/>
      <c r="E399" s="6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/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</row>
    <row r="400" spans="1:255" ht="12.75" customHeight="1" x14ac:dyDescent="0.2">
      <c r="A400" s="61"/>
      <c r="B400" s="61"/>
      <c r="C400" s="61"/>
      <c r="D400" s="61"/>
      <c r="E400" s="6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/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/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</row>
    <row r="401" spans="1:255" ht="12.75" customHeight="1" x14ac:dyDescent="0.2">
      <c r="A401" s="61"/>
      <c r="B401" s="61"/>
      <c r="C401" s="61"/>
      <c r="D401" s="61"/>
      <c r="E401" s="6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/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/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/>
      <c r="HV401" s="51"/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</row>
    <row r="402" spans="1:255" ht="12.75" customHeight="1" x14ac:dyDescent="0.2">
      <c r="A402" s="61"/>
      <c r="B402" s="61"/>
      <c r="C402" s="61"/>
      <c r="D402" s="61"/>
      <c r="E402" s="6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/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</row>
    <row r="403" spans="1:255" ht="12.75" customHeight="1" x14ac:dyDescent="0.2">
      <c r="A403" s="61"/>
      <c r="B403" s="61"/>
      <c r="C403" s="61"/>
      <c r="D403" s="61"/>
      <c r="E403" s="6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/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</row>
    <row r="404" spans="1:255" ht="12.75" customHeight="1" x14ac:dyDescent="0.2">
      <c r="A404" s="61"/>
      <c r="B404" s="61"/>
      <c r="C404" s="61"/>
      <c r="D404" s="61"/>
      <c r="E404" s="6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  <c r="GH404" s="51"/>
      <c r="GI404" s="51"/>
      <c r="GJ404" s="51"/>
      <c r="GK404" s="51"/>
      <c r="GL404" s="51"/>
      <c r="GM404" s="51"/>
      <c r="GN404" s="51"/>
      <c r="GO404" s="51"/>
      <c r="GP404" s="51"/>
      <c r="GQ404" s="51"/>
      <c r="GR404" s="51"/>
      <c r="GS404" s="51"/>
      <c r="GT404" s="51"/>
      <c r="GU404" s="51"/>
      <c r="GV404" s="51"/>
      <c r="GW404" s="51"/>
      <c r="GX404" s="51"/>
      <c r="GY404" s="51"/>
      <c r="GZ404" s="51"/>
      <c r="HA404" s="51"/>
      <c r="HB404" s="51"/>
      <c r="HC404" s="51"/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/>
      <c r="HV404" s="51"/>
      <c r="HW404" s="51"/>
      <c r="HX404" s="51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</row>
    <row r="405" spans="1:255" ht="12.75" customHeight="1" x14ac:dyDescent="0.2">
      <c r="A405" s="61"/>
      <c r="B405" s="61"/>
      <c r="C405" s="61"/>
      <c r="D405" s="61"/>
      <c r="E405" s="6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/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/>
      <c r="HV405" s="51"/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</row>
    <row r="406" spans="1:255" ht="12.75" customHeight="1" x14ac:dyDescent="0.2">
      <c r="A406" s="61"/>
      <c r="B406" s="61"/>
      <c r="C406" s="61"/>
      <c r="D406" s="61"/>
      <c r="E406" s="6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/>
      <c r="HB406" s="51"/>
      <c r="HC406" s="51"/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/>
      <c r="HV406" s="51"/>
      <c r="HW406" s="51"/>
      <c r="HX406" s="51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</row>
    <row r="407" spans="1:255" ht="12.75" customHeight="1" x14ac:dyDescent="0.2">
      <c r="A407" s="61"/>
      <c r="B407" s="61"/>
      <c r="C407" s="61"/>
      <c r="D407" s="61"/>
      <c r="E407" s="6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/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</row>
    <row r="408" spans="1:255" ht="12.75" customHeight="1" x14ac:dyDescent="0.2">
      <c r="A408" s="61"/>
      <c r="B408" s="61"/>
      <c r="C408" s="61"/>
      <c r="D408" s="61"/>
      <c r="E408" s="6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  <c r="GH408" s="51"/>
      <c r="GI408" s="51"/>
      <c r="GJ408" s="51"/>
      <c r="GK408" s="51"/>
      <c r="GL408" s="51"/>
      <c r="GM408" s="51"/>
      <c r="GN408" s="51"/>
      <c r="GO408" s="51"/>
      <c r="GP408" s="51"/>
      <c r="GQ408" s="51"/>
      <c r="GR408" s="51"/>
      <c r="GS408" s="51"/>
      <c r="GT408" s="51"/>
      <c r="GU408" s="51"/>
      <c r="GV408" s="51"/>
      <c r="GW408" s="51"/>
      <c r="GX408" s="51"/>
      <c r="GY408" s="51"/>
      <c r="GZ408" s="51"/>
      <c r="HA408" s="51"/>
      <c r="HB408" s="51"/>
      <c r="HC408" s="51"/>
      <c r="HD408" s="51"/>
      <c r="HE408" s="51"/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/>
      <c r="HV408" s="51"/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</row>
    <row r="409" spans="1:255" ht="12.75" customHeight="1" x14ac:dyDescent="0.2">
      <c r="A409" s="61"/>
      <c r="B409" s="61"/>
      <c r="C409" s="61"/>
      <c r="D409" s="61"/>
      <c r="E409" s="6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/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/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</row>
    <row r="410" spans="1:255" ht="12.75" customHeight="1" x14ac:dyDescent="0.2">
      <c r="A410" s="61"/>
      <c r="B410" s="61"/>
      <c r="C410" s="61"/>
      <c r="D410" s="61"/>
      <c r="E410" s="6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</row>
    <row r="411" spans="1:255" ht="12.75" customHeight="1" x14ac:dyDescent="0.2">
      <c r="A411" s="61"/>
      <c r="B411" s="61"/>
      <c r="C411" s="61"/>
      <c r="D411" s="61"/>
      <c r="E411" s="6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/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</row>
    <row r="412" spans="1:255" ht="12.75" customHeight="1" x14ac:dyDescent="0.2">
      <c r="A412" s="61"/>
      <c r="B412" s="61"/>
      <c r="C412" s="61"/>
      <c r="D412" s="61"/>
      <c r="E412" s="6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</row>
    <row r="413" spans="1:255" ht="12.75" customHeight="1" x14ac:dyDescent="0.2">
      <c r="A413" s="61"/>
      <c r="B413" s="61"/>
      <c r="C413" s="61"/>
      <c r="D413" s="61"/>
      <c r="E413" s="6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/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/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</row>
    <row r="414" spans="1:255" ht="12.75" customHeight="1" x14ac:dyDescent="0.2">
      <c r="A414" s="61"/>
      <c r="B414" s="61"/>
      <c r="C414" s="61"/>
      <c r="D414" s="61"/>
      <c r="E414" s="6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</row>
    <row r="415" spans="1:255" ht="12.75" customHeight="1" x14ac:dyDescent="0.2">
      <c r="A415" s="61"/>
      <c r="B415" s="61"/>
      <c r="C415" s="61"/>
      <c r="D415" s="61"/>
      <c r="E415" s="6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</row>
    <row r="416" spans="1:255" ht="12.75" customHeight="1" x14ac:dyDescent="0.2">
      <c r="A416" s="61"/>
      <c r="B416" s="61"/>
      <c r="C416" s="61"/>
      <c r="D416" s="61"/>
      <c r="E416" s="6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/>
      <c r="GM416" s="51"/>
      <c r="GN416" s="51"/>
      <c r="GO416" s="51"/>
      <c r="GP416" s="51"/>
      <c r="GQ416" s="51"/>
      <c r="GR416" s="51"/>
      <c r="GS416" s="51"/>
      <c r="GT416" s="51"/>
      <c r="GU416" s="51"/>
      <c r="GV416" s="51"/>
      <c r="GW416" s="51"/>
      <c r="GX416" s="51"/>
      <c r="GY416" s="51"/>
      <c r="GZ416" s="51"/>
      <c r="HA416" s="51"/>
      <c r="HB416" s="51"/>
      <c r="HC416" s="51"/>
      <c r="HD416" s="51"/>
      <c r="HE416" s="51"/>
      <c r="HF416" s="51"/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/>
      <c r="HV416" s="51"/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</row>
    <row r="417" spans="1:255" ht="12.75" customHeight="1" x14ac:dyDescent="0.2">
      <c r="A417" s="61"/>
      <c r="B417" s="61"/>
      <c r="C417" s="61"/>
      <c r="D417" s="61"/>
      <c r="E417" s="6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/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</row>
    <row r="418" spans="1:255" ht="12.75" customHeight="1" x14ac:dyDescent="0.2">
      <c r="A418" s="61"/>
      <c r="B418" s="61"/>
      <c r="C418" s="61"/>
      <c r="D418" s="61"/>
      <c r="E418" s="6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</row>
    <row r="419" spans="1:255" ht="12.75" customHeight="1" x14ac:dyDescent="0.2">
      <c r="A419" s="61"/>
      <c r="B419" s="61"/>
      <c r="C419" s="61"/>
      <c r="D419" s="61"/>
      <c r="E419" s="6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/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</row>
    <row r="420" spans="1:255" ht="12.75" customHeight="1" x14ac:dyDescent="0.2">
      <c r="A420" s="61"/>
      <c r="B420" s="61"/>
      <c r="C420" s="61"/>
      <c r="D420" s="61"/>
      <c r="E420" s="6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/>
      <c r="HF420" s="51"/>
      <c r="HG420" s="51"/>
      <c r="HH420" s="51"/>
      <c r="HI420" s="51"/>
      <c r="HJ420" s="51"/>
      <c r="HK420" s="51"/>
      <c r="HL420" s="51"/>
      <c r="HM420" s="51"/>
      <c r="HN420" s="51"/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</row>
    <row r="421" spans="1:255" ht="12.75" customHeight="1" x14ac:dyDescent="0.2">
      <c r="A421" s="61"/>
      <c r="B421" s="61"/>
      <c r="C421" s="61"/>
      <c r="D421" s="61"/>
      <c r="E421" s="6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/>
      <c r="GU421" s="51"/>
      <c r="GV421" s="51"/>
      <c r="GW421" s="51"/>
      <c r="GX421" s="51"/>
      <c r="GY421" s="51"/>
      <c r="GZ421" s="51"/>
      <c r="HA421" s="51"/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</row>
    <row r="422" spans="1:255" ht="12.75" customHeight="1" x14ac:dyDescent="0.2">
      <c r="A422" s="61"/>
      <c r="B422" s="61"/>
      <c r="C422" s="61"/>
      <c r="D422" s="61"/>
      <c r="E422" s="6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  <c r="GH422" s="51"/>
      <c r="GI422" s="51"/>
      <c r="GJ422" s="51"/>
      <c r="GK422" s="51"/>
      <c r="GL422" s="51"/>
      <c r="GM422" s="51"/>
      <c r="GN422" s="51"/>
      <c r="GO422" s="51"/>
      <c r="GP422" s="51"/>
      <c r="GQ422" s="51"/>
      <c r="GR422" s="51"/>
      <c r="GS422" s="51"/>
      <c r="GT422" s="51"/>
      <c r="GU422" s="51"/>
      <c r="GV422" s="51"/>
      <c r="GW422" s="51"/>
      <c r="GX422" s="51"/>
      <c r="GY422" s="51"/>
      <c r="GZ422" s="51"/>
      <c r="HA422" s="51"/>
      <c r="HB422" s="51"/>
      <c r="HC422" s="51"/>
      <c r="HD422" s="51"/>
      <c r="HE422" s="51"/>
      <c r="HF422" s="51"/>
      <c r="HG422" s="51"/>
      <c r="HH422" s="51"/>
      <c r="HI422" s="51"/>
      <c r="HJ422" s="51"/>
      <c r="HK422" s="51"/>
      <c r="HL422" s="51"/>
      <c r="HM422" s="51"/>
      <c r="HN422" s="51"/>
      <c r="HO422" s="51"/>
      <c r="HP422" s="51"/>
      <c r="HQ422" s="51"/>
      <c r="HR422" s="51"/>
      <c r="HS422" s="51"/>
      <c r="HT422" s="51"/>
      <c r="HU422" s="51"/>
      <c r="HV422" s="51"/>
      <c r="HW422" s="51"/>
      <c r="HX422" s="51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</row>
    <row r="423" spans="1:255" ht="12.75" customHeight="1" x14ac:dyDescent="0.2">
      <c r="A423" s="61"/>
      <c r="B423" s="61"/>
      <c r="C423" s="61"/>
      <c r="D423" s="61"/>
      <c r="E423" s="6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/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/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</row>
    <row r="424" spans="1:255" ht="12.75" customHeight="1" x14ac:dyDescent="0.2">
      <c r="A424" s="61"/>
      <c r="B424" s="61"/>
      <c r="C424" s="61"/>
      <c r="D424" s="61"/>
      <c r="E424" s="6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</row>
    <row r="425" spans="1:255" ht="12.75" customHeight="1" x14ac:dyDescent="0.2">
      <c r="A425" s="61"/>
      <c r="B425" s="61"/>
      <c r="C425" s="61"/>
      <c r="D425" s="61"/>
      <c r="E425" s="6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/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</row>
    <row r="426" spans="1:255" ht="12.75" customHeight="1" x14ac:dyDescent="0.2">
      <c r="A426" s="61"/>
      <c r="B426" s="61"/>
      <c r="C426" s="61"/>
      <c r="D426" s="61"/>
      <c r="E426" s="6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/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</row>
    <row r="427" spans="1:255" ht="12.75" customHeight="1" x14ac:dyDescent="0.2">
      <c r="A427" s="61"/>
      <c r="B427" s="61"/>
      <c r="C427" s="61"/>
      <c r="D427" s="61"/>
      <c r="E427" s="6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/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</row>
    <row r="428" spans="1:255" ht="12.75" customHeight="1" x14ac:dyDescent="0.2">
      <c r="A428" s="61"/>
      <c r="B428" s="61"/>
      <c r="C428" s="61"/>
      <c r="D428" s="61"/>
      <c r="E428" s="6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/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</row>
    <row r="429" spans="1:255" ht="12.75" customHeight="1" x14ac:dyDescent="0.2">
      <c r="A429" s="61"/>
      <c r="B429" s="61"/>
      <c r="C429" s="61"/>
      <c r="D429" s="61"/>
      <c r="E429" s="6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</row>
    <row r="430" spans="1:255" ht="12.75" customHeight="1" x14ac:dyDescent="0.2">
      <c r="A430" s="61"/>
      <c r="B430" s="61"/>
      <c r="C430" s="61"/>
      <c r="D430" s="61"/>
      <c r="E430" s="6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</row>
    <row r="431" spans="1:255" ht="12.75" customHeight="1" x14ac:dyDescent="0.2">
      <c r="A431" s="61"/>
      <c r="B431" s="61"/>
      <c r="C431" s="61"/>
      <c r="D431" s="61"/>
      <c r="E431" s="6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/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</row>
    <row r="432" spans="1:255" ht="12.75" customHeight="1" x14ac:dyDescent="0.2">
      <c r="A432" s="61"/>
      <c r="B432" s="61"/>
      <c r="C432" s="61"/>
      <c r="D432" s="61"/>
      <c r="E432" s="6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  <c r="GH432" s="51"/>
      <c r="GI432" s="51"/>
      <c r="GJ432" s="51"/>
      <c r="GK432" s="51"/>
      <c r="GL432" s="51"/>
      <c r="GM432" s="51"/>
      <c r="GN432" s="51"/>
      <c r="GO432" s="51"/>
      <c r="GP432" s="51"/>
      <c r="GQ432" s="51"/>
      <c r="GR432" s="51"/>
      <c r="GS432" s="51"/>
      <c r="GT432" s="51"/>
      <c r="GU432" s="51"/>
      <c r="GV432" s="51"/>
      <c r="GW432" s="51"/>
      <c r="GX432" s="51"/>
      <c r="GY432" s="51"/>
      <c r="GZ432" s="51"/>
      <c r="HA432" s="51"/>
      <c r="HB432" s="51"/>
      <c r="HC432" s="51"/>
      <c r="HD432" s="51"/>
      <c r="HE432" s="51"/>
      <c r="HF432" s="51"/>
      <c r="HG432" s="51"/>
      <c r="HH432" s="51"/>
      <c r="HI432" s="51"/>
      <c r="HJ432" s="51"/>
      <c r="HK432" s="51"/>
      <c r="HL432" s="51"/>
      <c r="HM432" s="51"/>
      <c r="HN432" s="51"/>
      <c r="HO432" s="51"/>
      <c r="HP432" s="51"/>
      <c r="HQ432" s="51"/>
      <c r="HR432" s="51"/>
      <c r="HS432" s="51"/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</row>
    <row r="433" spans="1:255" ht="12.75" customHeight="1" x14ac:dyDescent="0.2">
      <c r="A433" s="61"/>
      <c r="B433" s="61"/>
      <c r="C433" s="61"/>
      <c r="D433" s="61"/>
      <c r="E433" s="6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</row>
    <row r="434" spans="1:255" ht="12.75" customHeight="1" x14ac:dyDescent="0.2">
      <c r="A434" s="61"/>
      <c r="B434" s="61"/>
      <c r="C434" s="61"/>
      <c r="D434" s="61"/>
      <c r="E434" s="6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  <c r="GH434" s="51"/>
      <c r="GI434" s="51"/>
      <c r="GJ434" s="51"/>
      <c r="GK434" s="51"/>
      <c r="GL434" s="51"/>
      <c r="GM434" s="51"/>
      <c r="GN434" s="51"/>
      <c r="GO434" s="51"/>
      <c r="GP434" s="51"/>
      <c r="GQ434" s="51"/>
      <c r="GR434" s="51"/>
      <c r="GS434" s="51"/>
      <c r="GT434" s="51"/>
      <c r="GU434" s="51"/>
      <c r="GV434" s="51"/>
      <c r="GW434" s="51"/>
      <c r="GX434" s="51"/>
      <c r="GY434" s="51"/>
      <c r="GZ434" s="51"/>
      <c r="HA434" s="51"/>
      <c r="HB434" s="51"/>
      <c r="HC434" s="51"/>
      <c r="HD434" s="51"/>
      <c r="HE434" s="51"/>
      <c r="HF434" s="51"/>
      <c r="HG434" s="51"/>
      <c r="HH434" s="51"/>
      <c r="HI434" s="51"/>
      <c r="HJ434" s="51"/>
      <c r="HK434" s="51"/>
      <c r="HL434" s="51"/>
      <c r="HM434" s="51"/>
      <c r="HN434" s="51"/>
      <c r="HO434" s="51"/>
      <c r="HP434" s="51"/>
      <c r="HQ434" s="51"/>
      <c r="HR434" s="51"/>
      <c r="HS434" s="51"/>
      <c r="HT434" s="51"/>
      <c r="HU434" s="51"/>
      <c r="HV434" s="51"/>
      <c r="HW434" s="51"/>
      <c r="HX434" s="51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</row>
    <row r="435" spans="1:255" ht="12.75" customHeight="1" x14ac:dyDescent="0.2">
      <c r="A435" s="61"/>
      <c r="B435" s="61"/>
      <c r="C435" s="61"/>
      <c r="D435" s="61"/>
      <c r="E435" s="6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  <c r="GH435" s="51"/>
      <c r="GI435" s="51"/>
      <c r="GJ435" s="51"/>
      <c r="GK435" s="51"/>
      <c r="GL435" s="51"/>
      <c r="GM435" s="51"/>
      <c r="GN435" s="51"/>
      <c r="GO435" s="51"/>
      <c r="GP435" s="51"/>
      <c r="GQ435" s="51"/>
      <c r="GR435" s="51"/>
      <c r="GS435" s="51"/>
      <c r="GT435" s="51"/>
      <c r="GU435" s="51"/>
      <c r="GV435" s="51"/>
      <c r="GW435" s="51"/>
      <c r="GX435" s="51"/>
      <c r="GY435" s="51"/>
      <c r="GZ435" s="51"/>
      <c r="HA435" s="51"/>
      <c r="HB435" s="51"/>
      <c r="HC435" s="51"/>
      <c r="HD435" s="51"/>
      <c r="HE435" s="51"/>
      <c r="HF435" s="51"/>
      <c r="HG435" s="51"/>
      <c r="HH435" s="51"/>
      <c r="HI435" s="51"/>
      <c r="HJ435" s="51"/>
      <c r="HK435" s="51"/>
      <c r="HL435" s="51"/>
      <c r="HM435" s="51"/>
      <c r="HN435" s="51"/>
      <c r="HO435" s="51"/>
      <c r="HP435" s="51"/>
      <c r="HQ435" s="51"/>
      <c r="HR435" s="51"/>
      <c r="HS435" s="51"/>
      <c r="HT435" s="51"/>
      <c r="HU435" s="51"/>
      <c r="HV435" s="51"/>
      <c r="HW435" s="51"/>
      <c r="HX435" s="51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</row>
    <row r="436" spans="1:255" ht="12.75" customHeight="1" x14ac:dyDescent="0.2">
      <c r="A436" s="61"/>
      <c r="B436" s="61"/>
      <c r="C436" s="61"/>
      <c r="D436" s="61"/>
      <c r="E436" s="6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  <c r="GH436" s="51"/>
      <c r="GI436" s="51"/>
      <c r="GJ436" s="51"/>
      <c r="GK436" s="51"/>
      <c r="GL436" s="51"/>
      <c r="GM436" s="51"/>
      <c r="GN436" s="51"/>
      <c r="GO436" s="51"/>
      <c r="GP436" s="51"/>
      <c r="GQ436" s="51"/>
      <c r="GR436" s="51"/>
      <c r="GS436" s="51"/>
      <c r="GT436" s="51"/>
      <c r="GU436" s="51"/>
      <c r="GV436" s="51"/>
      <c r="GW436" s="51"/>
      <c r="GX436" s="51"/>
      <c r="GY436" s="51"/>
      <c r="GZ436" s="51"/>
      <c r="HA436" s="51"/>
      <c r="HB436" s="51"/>
      <c r="HC436" s="51"/>
      <c r="HD436" s="51"/>
      <c r="HE436" s="51"/>
      <c r="HF436" s="51"/>
      <c r="HG436" s="51"/>
      <c r="HH436" s="51"/>
      <c r="HI436" s="51"/>
      <c r="HJ436" s="51"/>
      <c r="HK436" s="51"/>
      <c r="HL436" s="51"/>
      <c r="HM436" s="51"/>
      <c r="HN436" s="51"/>
      <c r="HO436" s="51"/>
      <c r="HP436" s="51"/>
      <c r="HQ436" s="51"/>
      <c r="HR436" s="51"/>
      <c r="HS436" s="51"/>
      <c r="HT436" s="51"/>
      <c r="HU436" s="51"/>
      <c r="HV436" s="51"/>
      <c r="HW436" s="51"/>
      <c r="HX436" s="51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</row>
    <row r="437" spans="1:255" ht="12.75" customHeight="1" x14ac:dyDescent="0.2">
      <c r="A437" s="61"/>
      <c r="B437" s="61"/>
      <c r="C437" s="61"/>
      <c r="D437" s="61"/>
      <c r="E437" s="6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</row>
    <row r="438" spans="1:255" ht="12.75" customHeight="1" x14ac:dyDescent="0.2">
      <c r="A438" s="61"/>
      <c r="B438" s="61"/>
      <c r="C438" s="61"/>
      <c r="D438" s="61"/>
      <c r="E438" s="6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  <c r="GH438" s="51"/>
      <c r="GI438" s="51"/>
      <c r="GJ438" s="51"/>
      <c r="GK438" s="51"/>
      <c r="GL438" s="51"/>
      <c r="GM438" s="51"/>
      <c r="GN438" s="51"/>
      <c r="GO438" s="51"/>
      <c r="GP438" s="51"/>
      <c r="GQ438" s="51"/>
      <c r="GR438" s="51"/>
      <c r="GS438" s="51"/>
      <c r="GT438" s="51"/>
      <c r="GU438" s="51"/>
      <c r="GV438" s="51"/>
      <c r="GW438" s="51"/>
      <c r="GX438" s="51"/>
      <c r="GY438" s="51"/>
      <c r="GZ438" s="51"/>
      <c r="HA438" s="51"/>
      <c r="HB438" s="51"/>
      <c r="HC438" s="51"/>
      <c r="HD438" s="51"/>
      <c r="HE438" s="51"/>
      <c r="HF438" s="51"/>
      <c r="HG438" s="51"/>
      <c r="HH438" s="51"/>
      <c r="HI438" s="51"/>
      <c r="HJ438" s="51"/>
      <c r="HK438" s="51"/>
      <c r="HL438" s="51"/>
      <c r="HM438" s="51"/>
      <c r="HN438" s="51"/>
      <c r="HO438" s="51"/>
      <c r="HP438" s="51"/>
      <c r="HQ438" s="51"/>
      <c r="HR438" s="51"/>
      <c r="HS438" s="51"/>
      <c r="HT438" s="51"/>
      <c r="HU438" s="51"/>
      <c r="HV438" s="51"/>
      <c r="HW438" s="51"/>
      <c r="HX438" s="51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</row>
    <row r="439" spans="1:255" ht="12.75" customHeight="1" x14ac:dyDescent="0.2">
      <c r="A439" s="61"/>
      <c r="B439" s="61"/>
      <c r="C439" s="61"/>
      <c r="D439" s="61"/>
      <c r="E439" s="6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  <c r="GH439" s="51"/>
      <c r="GI439" s="51"/>
      <c r="GJ439" s="51"/>
      <c r="GK439" s="51"/>
      <c r="GL439" s="51"/>
      <c r="GM439" s="51"/>
      <c r="GN439" s="51"/>
      <c r="GO439" s="51"/>
      <c r="GP439" s="51"/>
      <c r="GQ439" s="51"/>
      <c r="GR439" s="51"/>
      <c r="GS439" s="51"/>
      <c r="GT439" s="51"/>
      <c r="GU439" s="51"/>
      <c r="GV439" s="51"/>
      <c r="GW439" s="51"/>
      <c r="GX439" s="51"/>
      <c r="GY439" s="51"/>
      <c r="GZ439" s="51"/>
      <c r="HA439" s="51"/>
      <c r="HB439" s="51"/>
      <c r="HC439" s="51"/>
      <c r="HD439" s="51"/>
      <c r="HE439" s="51"/>
      <c r="HF439" s="51"/>
      <c r="HG439" s="51"/>
      <c r="HH439" s="51"/>
      <c r="HI439" s="51"/>
      <c r="HJ439" s="51"/>
      <c r="HK439" s="51"/>
      <c r="HL439" s="51"/>
      <c r="HM439" s="51"/>
      <c r="HN439" s="51"/>
      <c r="HO439" s="51"/>
      <c r="HP439" s="51"/>
      <c r="HQ439" s="51"/>
      <c r="HR439" s="51"/>
      <c r="HS439" s="51"/>
      <c r="HT439" s="51"/>
      <c r="HU439" s="51"/>
      <c r="HV439" s="51"/>
      <c r="HW439" s="51"/>
      <c r="HX439" s="51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</row>
    <row r="440" spans="1:255" ht="12.75" customHeight="1" x14ac:dyDescent="0.2">
      <c r="A440" s="61"/>
      <c r="B440" s="61"/>
      <c r="C440" s="61"/>
      <c r="D440" s="61"/>
      <c r="E440" s="6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  <c r="GH440" s="51"/>
      <c r="GI440" s="51"/>
      <c r="GJ440" s="51"/>
      <c r="GK440" s="51"/>
      <c r="GL440" s="51"/>
      <c r="GM440" s="51"/>
      <c r="GN440" s="51"/>
      <c r="GO440" s="51"/>
      <c r="GP440" s="51"/>
      <c r="GQ440" s="51"/>
      <c r="GR440" s="51"/>
      <c r="GS440" s="51"/>
      <c r="GT440" s="51"/>
      <c r="GU440" s="51"/>
      <c r="GV440" s="51"/>
      <c r="GW440" s="51"/>
      <c r="GX440" s="51"/>
      <c r="GY440" s="51"/>
      <c r="GZ440" s="51"/>
      <c r="HA440" s="51"/>
      <c r="HB440" s="51"/>
      <c r="HC440" s="51"/>
      <c r="HD440" s="51"/>
      <c r="HE440" s="51"/>
      <c r="HF440" s="51"/>
      <c r="HG440" s="51"/>
      <c r="HH440" s="51"/>
      <c r="HI440" s="51"/>
      <c r="HJ440" s="51"/>
      <c r="HK440" s="51"/>
      <c r="HL440" s="51"/>
      <c r="HM440" s="51"/>
      <c r="HN440" s="51"/>
      <c r="HO440" s="51"/>
      <c r="HP440" s="51"/>
      <c r="HQ440" s="51"/>
      <c r="HR440" s="51"/>
      <c r="HS440" s="51"/>
      <c r="HT440" s="51"/>
      <c r="HU440" s="51"/>
      <c r="HV440" s="51"/>
      <c r="HW440" s="51"/>
      <c r="HX440" s="51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</row>
    <row r="441" spans="1:255" ht="12.75" customHeight="1" x14ac:dyDescent="0.2">
      <c r="A441" s="61"/>
      <c r="B441" s="61"/>
      <c r="C441" s="61"/>
      <c r="D441" s="61"/>
      <c r="E441" s="6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  <c r="GH441" s="51"/>
      <c r="GI441" s="51"/>
      <c r="GJ441" s="51"/>
      <c r="GK441" s="51"/>
      <c r="GL441" s="51"/>
      <c r="GM441" s="51"/>
      <c r="GN441" s="51"/>
      <c r="GO441" s="51"/>
      <c r="GP441" s="51"/>
      <c r="GQ441" s="51"/>
      <c r="GR441" s="51"/>
      <c r="GS441" s="51"/>
      <c r="GT441" s="51"/>
      <c r="GU441" s="51"/>
      <c r="GV441" s="51"/>
      <c r="GW441" s="51"/>
      <c r="GX441" s="51"/>
      <c r="GY441" s="51"/>
      <c r="GZ441" s="51"/>
      <c r="HA441" s="51"/>
      <c r="HB441" s="51"/>
      <c r="HC441" s="51"/>
      <c r="HD441" s="51"/>
      <c r="HE441" s="51"/>
      <c r="HF441" s="51"/>
      <c r="HG441" s="51"/>
      <c r="HH441" s="51"/>
      <c r="HI441" s="51"/>
      <c r="HJ441" s="51"/>
      <c r="HK441" s="51"/>
      <c r="HL441" s="51"/>
      <c r="HM441" s="51"/>
      <c r="HN441" s="51"/>
      <c r="HO441" s="51"/>
      <c r="HP441" s="51"/>
      <c r="HQ441" s="51"/>
      <c r="HR441" s="51"/>
      <c r="HS441" s="51"/>
      <c r="HT441" s="51"/>
      <c r="HU441" s="51"/>
      <c r="HV441" s="51"/>
      <c r="HW441" s="51"/>
      <c r="HX441" s="51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</row>
    <row r="442" spans="1:255" ht="12.75" customHeight="1" x14ac:dyDescent="0.2">
      <c r="A442" s="61"/>
      <c r="B442" s="61"/>
      <c r="C442" s="61"/>
      <c r="D442" s="61"/>
      <c r="E442" s="6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  <c r="GH442" s="51"/>
      <c r="GI442" s="51"/>
      <c r="GJ442" s="51"/>
      <c r="GK442" s="51"/>
      <c r="GL442" s="51"/>
      <c r="GM442" s="51"/>
      <c r="GN442" s="51"/>
      <c r="GO442" s="51"/>
      <c r="GP442" s="51"/>
      <c r="GQ442" s="51"/>
      <c r="GR442" s="51"/>
      <c r="GS442" s="51"/>
      <c r="GT442" s="51"/>
      <c r="GU442" s="51"/>
      <c r="GV442" s="51"/>
      <c r="GW442" s="51"/>
      <c r="GX442" s="51"/>
      <c r="GY442" s="51"/>
      <c r="GZ442" s="51"/>
      <c r="HA442" s="51"/>
      <c r="HB442" s="51"/>
      <c r="HC442" s="51"/>
      <c r="HD442" s="51"/>
      <c r="HE442" s="51"/>
      <c r="HF442" s="51"/>
      <c r="HG442" s="51"/>
      <c r="HH442" s="51"/>
      <c r="HI442" s="51"/>
      <c r="HJ442" s="51"/>
      <c r="HK442" s="51"/>
      <c r="HL442" s="51"/>
      <c r="HM442" s="51"/>
      <c r="HN442" s="51"/>
      <c r="HO442" s="51"/>
      <c r="HP442" s="51"/>
      <c r="HQ442" s="51"/>
      <c r="HR442" s="51"/>
      <c r="HS442" s="51"/>
      <c r="HT442" s="51"/>
      <c r="HU442" s="51"/>
      <c r="HV442" s="51"/>
      <c r="HW442" s="51"/>
      <c r="HX442" s="51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</row>
    <row r="443" spans="1:255" ht="12.75" customHeight="1" x14ac:dyDescent="0.2">
      <c r="A443" s="61"/>
      <c r="B443" s="61"/>
      <c r="C443" s="61"/>
      <c r="D443" s="61"/>
      <c r="E443" s="6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</row>
    <row r="444" spans="1:255" ht="12.75" customHeight="1" x14ac:dyDescent="0.2">
      <c r="A444" s="61"/>
      <c r="B444" s="61"/>
      <c r="C444" s="61"/>
      <c r="D444" s="61"/>
      <c r="E444" s="6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  <c r="GH444" s="51"/>
      <c r="GI444" s="51"/>
      <c r="GJ444" s="51"/>
      <c r="GK444" s="51"/>
      <c r="GL444" s="51"/>
      <c r="GM444" s="51"/>
      <c r="GN444" s="51"/>
      <c r="GO444" s="51"/>
      <c r="GP444" s="51"/>
      <c r="GQ444" s="51"/>
      <c r="GR444" s="51"/>
      <c r="GS444" s="51"/>
      <c r="GT444" s="51"/>
      <c r="GU444" s="51"/>
      <c r="GV444" s="51"/>
      <c r="GW444" s="51"/>
      <c r="GX444" s="51"/>
      <c r="GY444" s="51"/>
      <c r="GZ444" s="51"/>
      <c r="HA444" s="51"/>
      <c r="HB444" s="51"/>
      <c r="HC444" s="51"/>
      <c r="HD444" s="51"/>
      <c r="HE444" s="51"/>
      <c r="HF444" s="51"/>
      <c r="HG444" s="51"/>
      <c r="HH444" s="51"/>
      <c r="HI444" s="51"/>
      <c r="HJ444" s="51"/>
      <c r="HK444" s="51"/>
      <c r="HL444" s="51"/>
      <c r="HM444" s="51"/>
      <c r="HN444" s="51"/>
      <c r="HO444" s="51"/>
      <c r="HP444" s="51"/>
      <c r="HQ444" s="51"/>
      <c r="HR444" s="51"/>
      <c r="HS444" s="51"/>
      <c r="HT444" s="51"/>
      <c r="HU444" s="51"/>
      <c r="HV444" s="51"/>
      <c r="HW444" s="51"/>
      <c r="HX444" s="51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</row>
    <row r="445" spans="1:255" ht="12.75" customHeight="1" x14ac:dyDescent="0.2">
      <c r="A445" s="61"/>
      <c r="B445" s="61"/>
      <c r="C445" s="61"/>
      <c r="D445" s="61"/>
      <c r="E445" s="6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  <c r="GH445" s="51"/>
      <c r="GI445" s="51"/>
      <c r="GJ445" s="51"/>
      <c r="GK445" s="51"/>
      <c r="GL445" s="51"/>
      <c r="GM445" s="51"/>
      <c r="GN445" s="51"/>
      <c r="GO445" s="51"/>
      <c r="GP445" s="51"/>
      <c r="GQ445" s="51"/>
      <c r="GR445" s="51"/>
      <c r="GS445" s="51"/>
      <c r="GT445" s="51"/>
      <c r="GU445" s="51"/>
      <c r="GV445" s="51"/>
      <c r="GW445" s="51"/>
      <c r="GX445" s="51"/>
      <c r="GY445" s="51"/>
      <c r="GZ445" s="51"/>
      <c r="HA445" s="51"/>
      <c r="HB445" s="51"/>
      <c r="HC445" s="51"/>
      <c r="HD445" s="51"/>
      <c r="HE445" s="51"/>
      <c r="HF445" s="51"/>
      <c r="HG445" s="51"/>
      <c r="HH445" s="51"/>
      <c r="HI445" s="51"/>
      <c r="HJ445" s="51"/>
      <c r="HK445" s="51"/>
      <c r="HL445" s="51"/>
      <c r="HM445" s="51"/>
      <c r="HN445" s="51"/>
      <c r="HO445" s="51"/>
      <c r="HP445" s="51"/>
      <c r="HQ445" s="51"/>
      <c r="HR445" s="51"/>
      <c r="HS445" s="51"/>
      <c r="HT445" s="51"/>
      <c r="HU445" s="51"/>
      <c r="HV445" s="51"/>
      <c r="HW445" s="51"/>
      <c r="HX445" s="51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</row>
    <row r="446" spans="1:255" ht="12.75" customHeight="1" x14ac:dyDescent="0.2">
      <c r="A446" s="61"/>
      <c r="B446" s="61"/>
      <c r="C446" s="61"/>
      <c r="D446" s="61"/>
      <c r="E446" s="6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  <c r="GH446" s="51"/>
      <c r="GI446" s="51"/>
      <c r="GJ446" s="51"/>
      <c r="GK446" s="51"/>
      <c r="GL446" s="51"/>
      <c r="GM446" s="51"/>
      <c r="GN446" s="51"/>
      <c r="GO446" s="51"/>
      <c r="GP446" s="51"/>
      <c r="GQ446" s="51"/>
      <c r="GR446" s="51"/>
      <c r="GS446" s="51"/>
      <c r="GT446" s="51"/>
      <c r="GU446" s="51"/>
      <c r="GV446" s="51"/>
      <c r="GW446" s="51"/>
      <c r="GX446" s="51"/>
      <c r="GY446" s="51"/>
      <c r="GZ446" s="51"/>
      <c r="HA446" s="51"/>
      <c r="HB446" s="51"/>
      <c r="HC446" s="51"/>
      <c r="HD446" s="51"/>
      <c r="HE446" s="51"/>
      <c r="HF446" s="51"/>
      <c r="HG446" s="51"/>
      <c r="HH446" s="51"/>
      <c r="HI446" s="51"/>
      <c r="HJ446" s="51"/>
      <c r="HK446" s="51"/>
      <c r="HL446" s="51"/>
      <c r="HM446" s="51"/>
      <c r="HN446" s="51"/>
      <c r="HO446" s="51"/>
      <c r="HP446" s="51"/>
      <c r="HQ446" s="51"/>
      <c r="HR446" s="51"/>
      <c r="HS446" s="51"/>
      <c r="HT446" s="51"/>
      <c r="HU446" s="51"/>
      <c r="HV446" s="51"/>
      <c r="HW446" s="51"/>
      <c r="HX446" s="51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</row>
    <row r="447" spans="1:255" ht="12.75" customHeight="1" x14ac:dyDescent="0.2">
      <c r="A447" s="61"/>
      <c r="B447" s="61"/>
      <c r="C447" s="61"/>
      <c r="D447" s="61"/>
      <c r="E447" s="6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  <c r="GH447" s="51"/>
      <c r="GI447" s="51"/>
      <c r="GJ447" s="51"/>
      <c r="GK447" s="51"/>
      <c r="GL447" s="51"/>
      <c r="GM447" s="51"/>
      <c r="GN447" s="51"/>
      <c r="GO447" s="51"/>
      <c r="GP447" s="51"/>
      <c r="GQ447" s="51"/>
      <c r="GR447" s="51"/>
      <c r="GS447" s="51"/>
      <c r="GT447" s="51"/>
      <c r="GU447" s="51"/>
      <c r="GV447" s="51"/>
      <c r="GW447" s="51"/>
      <c r="GX447" s="51"/>
      <c r="GY447" s="51"/>
      <c r="GZ447" s="51"/>
      <c r="HA447" s="51"/>
      <c r="HB447" s="51"/>
      <c r="HC447" s="51"/>
      <c r="HD447" s="51"/>
      <c r="HE447" s="51"/>
      <c r="HF447" s="51"/>
      <c r="HG447" s="51"/>
      <c r="HH447" s="51"/>
      <c r="HI447" s="51"/>
      <c r="HJ447" s="51"/>
      <c r="HK447" s="51"/>
      <c r="HL447" s="51"/>
      <c r="HM447" s="51"/>
      <c r="HN447" s="51"/>
      <c r="HO447" s="51"/>
      <c r="HP447" s="51"/>
      <c r="HQ447" s="51"/>
      <c r="HR447" s="51"/>
      <c r="HS447" s="51"/>
      <c r="HT447" s="51"/>
      <c r="HU447" s="51"/>
      <c r="HV447" s="51"/>
      <c r="HW447" s="51"/>
      <c r="HX447" s="51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</row>
    <row r="448" spans="1:255" ht="12.75" customHeight="1" x14ac:dyDescent="0.2">
      <c r="A448" s="61"/>
      <c r="B448" s="61"/>
      <c r="C448" s="61"/>
      <c r="D448" s="61"/>
      <c r="E448" s="6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  <c r="GH448" s="51"/>
      <c r="GI448" s="51"/>
      <c r="GJ448" s="51"/>
      <c r="GK448" s="51"/>
      <c r="GL448" s="51"/>
      <c r="GM448" s="51"/>
      <c r="GN448" s="51"/>
      <c r="GO448" s="51"/>
      <c r="GP448" s="51"/>
      <c r="GQ448" s="51"/>
      <c r="GR448" s="51"/>
      <c r="GS448" s="51"/>
      <c r="GT448" s="51"/>
      <c r="GU448" s="51"/>
      <c r="GV448" s="51"/>
      <c r="GW448" s="51"/>
      <c r="GX448" s="51"/>
      <c r="GY448" s="51"/>
      <c r="GZ448" s="51"/>
      <c r="HA448" s="51"/>
      <c r="HB448" s="51"/>
      <c r="HC448" s="51"/>
      <c r="HD448" s="51"/>
      <c r="HE448" s="51"/>
      <c r="HF448" s="51"/>
      <c r="HG448" s="51"/>
      <c r="HH448" s="51"/>
      <c r="HI448" s="51"/>
      <c r="HJ448" s="51"/>
      <c r="HK448" s="51"/>
      <c r="HL448" s="51"/>
      <c r="HM448" s="51"/>
      <c r="HN448" s="51"/>
      <c r="HO448" s="51"/>
      <c r="HP448" s="51"/>
      <c r="HQ448" s="51"/>
      <c r="HR448" s="51"/>
      <c r="HS448" s="51"/>
      <c r="HT448" s="51"/>
      <c r="HU448" s="51"/>
      <c r="HV448" s="51"/>
      <c r="HW448" s="51"/>
      <c r="HX448" s="51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</row>
    <row r="449" spans="1:255" ht="12.75" customHeight="1" x14ac:dyDescent="0.2">
      <c r="A449" s="61"/>
      <c r="B449" s="61"/>
      <c r="C449" s="61"/>
      <c r="D449" s="61"/>
      <c r="E449" s="6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  <c r="GH449" s="51"/>
      <c r="GI449" s="51"/>
      <c r="GJ449" s="51"/>
      <c r="GK449" s="51"/>
      <c r="GL449" s="51"/>
      <c r="GM449" s="51"/>
      <c r="GN449" s="51"/>
      <c r="GO449" s="51"/>
      <c r="GP449" s="51"/>
      <c r="GQ449" s="51"/>
      <c r="GR449" s="51"/>
      <c r="GS449" s="51"/>
      <c r="GT449" s="51"/>
      <c r="GU449" s="51"/>
      <c r="GV449" s="51"/>
      <c r="GW449" s="51"/>
      <c r="GX449" s="51"/>
      <c r="GY449" s="51"/>
      <c r="GZ449" s="51"/>
      <c r="HA449" s="51"/>
      <c r="HB449" s="51"/>
      <c r="HC449" s="51"/>
      <c r="HD449" s="51"/>
      <c r="HE449" s="51"/>
      <c r="HF449" s="51"/>
      <c r="HG449" s="51"/>
      <c r="HH449" s="51"/>
      <c r="HI449" s="51"/>
      <c r="HJ449" s="51"/>
      <c r="HK449" s="51"/>
      <c r="HL449" s="51"/>
      <c r="HM449" s="51"/>
      <c r="HN449" s="51"/>
      <c r="HO449" s="51"/>
      <c r="HP449" s="51"/>
      <c r="HQ449" s="51"/>
      <c r="HR449" s="51"/>
      <c r="HS449" s="51"/>
      <c r="HT449" s="51"/>
      <c r="HU449" s="51"/>
      <c r="HV449" s="51"/>
      <c r="HW449" s="51"/>
      <c r="HX449" s="51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</row>
    <row r="450" spans="1:255" ht="12.75" customHeight="1" x14ac:dyDescent="0.2">
      <c r="A450" s="61"/>
      <c r="B450" s="61"/>
      <c r="C450" s="61"/>
      <c r="D450" s="61"/>
      <c r="E450" s="6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  <c r="GH450" s="51"/>
      <c r="GI450" s="51"/>
      <c r="GJ450" s="51"/>
      <c r="GK450" s="51"/>
      <c r="GL450" s="51"/>
      <c r="GM450" s="51"/>
      <c r="GN450" s="51"/>
      <c r="GO450" s="51"/>
      <c r="GP450" s="51"/>
      <c r="GQ450" s="51"/>
      <c r="GR450" s="51"/>
      <c r="GS450" s="51"/>
      <c r="GT450" s="51"/>
      <c r="GU450" s="51"/>
      <c r="GV450" s="51"/>
      <c r="GW450" s="51"/>
      <c r="GX450" s="51"/>
      <c r="GY450" s="51"/>
      <c r="GZ450" s="51"/>
      <c r="HA450" s="51"/>
      <c r="HB450" s="51"/>
      <c r="HC450" s="51"/>
      <c r="HD450" s="51"/>
      <c r="HE450" s="51"/>
      <c r="HF450" s="51"/>
      <c r="HG450" s="51"/>
      <c r="HH450" s="51"/>
      <c r="HI450" s="51"/>
      <c r="HJ450" s="51"/>
      <c r="HK450" s="51"/>
      <c r="HL450" s="51"/>
      <c r="HM450" s="51"/>
      <c r="HN450" s="51"/>
      <c r="HO450" s="51"/>
      <c r="HP450" s="51"/>
      <c r="HQ450" s="51"/>
      <c r="HR450" s="51"/>
      <c r="HS450" s="51"/>
      <c r="HT450" s="51"/>
      <c r="HU450" s="51"/>
      <c r="HV450" s="51"/>
      <c r="HW450" s="51"/>
      <c r="HX450" s="51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</row>
    <row r="451" spans="1:255" ht="12.75" customHeight="1" x14ac:dyDescent="0.2">
      <c r="A451" s="61"/>
      <c r="B451" s="61"/>
      <c r="C451" s="61"/>
      <c r="D451" s="61"/>
      <c r="E451" s="6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  <c r="GH451" s="51"/>
      <c r="GI451" s="51"/>
      <c r="GJ451" s="51"/>
      <c r="GK451" s="51"/>
      <c r="GL451" s="51"/>
      <c r="GM451" s="51"/>
      <c r="GN451" s="51"/>
      <c r="GO451" s="51"/>
      <c r="GP451" s="51"/>
      <c r="GQ451" s="51"/>
      <c r="GR451" s="51"/>
      <c r="GS451" s="51"/>
      <c r="GT451" s="51"/>
      <c r="GU451" s="51"/>
      <c r="GV451" s="51"/>
      <c r="GW451" s="51"/>
      <c r="GX451" s="51"/>
      <c r="GY451" s="51"/>
      <c r="GZ451" s="51"/>
      <c r="HA451" s="51"/>
      <c r="HB451" s="51"/>
      <c r="HC451" s="51"/>
      <c r="HD451" s="51"/>
      <c r="HE451" s="51"/>
      <c r="HF451" s="51"/>
      <c r="HG451" s="51"/>
      <c r="HH451" s="51"/>
      <c r="HI451" s="51"/>
      <c r="HJ451" s="51"/>
      <c r="HK451" s="51"/>
      <c r="HL451" s="51"/>
      <c r="HM451" s="51"/>
      <c r="HN451" s="51"/>
      <c r="HO451" s="51"/>
      <c r="HP451" s="51"/>
      <c r="HQ451" s="51"/>
      <c r="HR451" s="51"/>
      <c r="HS451" s="51"/>
      <c r="HT451" s="51"/>
      <c r="HU451" s="51"/>
      <c r="HV451" s="51"/>
      <c r="HW451" s="51"/>
      <c r="HX451" s="51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</row>
    <row r="452" spans="1:255" ht="12.75" customHeight="1" x14ac:dyDescent="0.2">
      <c r="A452" s="61"/>
      <c r="B452" s="61"/>
      <c r="C452" s="61"/>
      <c r="D452" s="61"/>
      <c r="E452" s="6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  <c r="GH452" s="51"/>
      <c r="GI452" s="51"/>
      <c r="GJ452" s="51"/>
      <c r="GK452" s="51"/>
      <c r="GL452" s="51"/>
      <c r="GM452" s="51"/>
      <c r="GN452" s="51"/>
      <c r="GO452" s="51"/>
      <c r="GP452" s="51"/>
      <c r="GQ452" s="51"/>
      <c r="GR452" s="51"/>
      <c r="GS452" s="51"/>
      <c r="GT452" s="51"/>
      <c r="GU452" s="51"/>
      <c r="GV452" s="51"/>
      <c r="GW452" s="51"/>
      <c r="GX452" s="51"/>
      <c r="GY452" s="51"/>
      <c r="GZ452" s="51"/>
      <c r="HA452" s="51"/>
      <c r="HB452" s="51"/>
      <c r="HC452" s="51"/>
      <c r="HD452" s="51"/>
      <c r="HE452" s="51"/>
      <c r="HF452" s="51"/>
      <c r="HG452" s="51"/>
      <c r="HH452" s="51"/>
      <c r="HI452" s="51"/>
      <c r="HJ452" s="51"/>
      <c r="HK452" s="51"/>
      <c r="HL452" s="51"/>
      <c r="HM452" s="51"/>
      <c r="HN452" s="51"/>
      <c r="HO452" s="51"/>
      <c r="HP452" s="51"/>
      <c r="HQ452" s="51"/>
      <c r="HR452" s="51"/>
      <c r="HS452" s="51"/>
      <c r="HT452" s="51"/>
      <c r="HU452" s="51"/>
      <c r="HV452" s="51"/>
      <c r="HW452" s="51"/>
      <c r="HX452" s="51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</row>
    <row r="453" spans="1:255" ht="12.75" customHeight="1" x14ac:dyDescent="0.2">
      <c r="A453" s="61"/>
      <c r="B453" s="61"/>
      <c r="C453" s="61"/>
      <c r="D453" s="61"/>
      <c r="E453" s="6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  <c r="GH453" s="51"/>
      <c r="GI453" s="51"/>
      <c r="GJ453" s="51"/>
      <c r="GK453" s="51"/>
      <c r="GL453" s="51"/>
      <c r="GM453" s="51"/>
      <c r="GN453" s="51"/>
      <c r="GO453" s="51"/>
      <c r="GP453" s="51"/>
      <c r="GQ453" s="51"/>
      <c r="GR453" s="51"/>
      <c r="GS453" s="51"/>
      <c r="GT453" s="51"/>
      <c r="GU453" s="51"/>
      <c r="GV453" s="51"/>
      <c r="GW453" s="51"/>
      <c r="GX453" s="51"/>
      <c r="GY453" s="51"/>
      <c r="GZ453" s="51"/>
      <c r="HA453" s="51"/>
      <c r="HB453" s="51"/>
      <c r="HC453" s="51"/>
      <c r="HD453" s="51"/>
      <c r="HE453" s="51"/>
      <c r="HF453" s="51"/>
      <c r="HG453" s="51"/>
      <c r="HH453" s="51"/>
      <c r="HI453" s="51"/>
      <c r="HJ453" s="51"/>
      <c r="HK453" s="51"/>
      <c r="HL453" s="51"/>
      <c r="HM453" s="51"/>
      <c r="HN453" s="51"/>
      <c r="HO453" s="51"/>
      <c r="HP453" s="51"/>
      <c r="HQ453" s="51"/>
      <c r="HR453" s="51"/>
      <c r="HS453" s="51"/>
      <c r="HT453" s="51"/>
      <c r="HU453" s="51"/>
      <c r="HV453" s="51"/>
      <c r="HW453" s="51"/>
      <c r="HX453" s="51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</row>
    <row r="454" spans="1:255" ht="12.75" customHeight="1" x14ac:dyDescent="0.2">
      <c r="A454" s="61"/>
      <c r="B454" s="61"/>
      <c r="C454" s="61"/>
      <c r="D454" s="61"/>
      <c r="E454" s="6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  <c r="GH454" s="51"/>
      <c r="GI454" s="51"/>
      <c r="GJ454" s="51"/>
      <c r="GK454" s="51"/>
      <c r="GL454" s="51"/>
      <c r="GM454" s="51"/>
      <c r="GN454" s="51"/>
      <c r="GO454" s="51"/>
      <c r="GP454" s="51"/>
      <c r="GQ454" s="51"/>
      <c r="GR454" s="51"/>
      <c r="GS454" s="51"/>
      <c r="GT454" s="51"/>
      <c r="GU454" s="51"/>
      <c r="GV454" s="51"/>
      <c r="GW454" s="51"/>
      <c r="GX454" s="51"/>
      <c r="GY454" s="51"/>
      <c r="GZ454" s="51"/>
      <c r="HA454" s="51"/>
      <c r="HB454" s="51"/>
      <c r="HC454" s="51"/>
      <c r="HD454" s="51"/>
      <c r="HE454" s="51"/>
      <c r="HF454" s="51"/>
      <c r="HG454" s="51"/>
      <c r="HH454" s="51"/>
      <c r="HI454" s="51"/>
      <c r="HJ454" s="51"/>
      <c r="HK454" s="51"/>
      <c r="HL454" s="51"/>
      <c r="HM454" s="51"/>
      <c r="HN454" s="51"/>
      <c r="HO454" s="51"/>
      <c r="HP454" s="51"/>
      <c r="HQ454" s="51"/>
      <c r="HR454" s="51"/>
      <c r="HS454" s="51"/>
      <c r="HT454" s="51"/>
      <c r="HU454" s="51"/>
      <c r="HV454" s="51"/>
      <c r="HW454" s="51"/>
      <c r="HX454" s="51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</row>
    <row r="455" spans="1:255" ht="12.75" customHeight="1" x14ac:dyDescent="0.2">
      <c r="A455" s="61"/>
      <c r="B455" s="61"/>
      <c r="C455" s="61"/>
      <c r="D455" s="61"/>
      <c r="E455" s="6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  <c r="GH455" s="51"/>
      <c r="GI455" s="51"/>
      <c r="GJ455" s="51"/>
      <c r="GK455" s="51"/>
      <c r="GL455" s="51"/>
      <c r="GM455" s="51"/>
      <c r="GN455" s="51"/>
      <c r="GO455" s="51"/>
      <c r="GP455" s="51"/>
      <c r="GQ455" s="51"/>
      <c r="GR455" s="51"/>
      <c r="GS455" s="51"/>
      <c r="GT455" s="51"/>
      <c r="GU455" s="51"/>
      <c r="GV455" s="51"/>
      <c r="GW455" s="51"/>
      <c r="GX455" s="51"/>
      <c r="GY455" s="51"/>
      <c r="GZ455" s="51"/>
      <c r="HA455" s="51"/>
      <c r="HB455" s="51"/>
      <c r="HC455" s="51"/>
      <c r="HD455" s="51"/>
      <c r="HE455" s="51"/>
      <c r="HF455" s="51"/>
      <c r="HG455" s="51"/>
      <c r="HH455" s="51"/>
      <c r="HI455" s="51"/>
      <c r="HJ455" s="51"/>
      <c r="HK455" s="51"/>
      <c r="HL455" s="51"/>
      <c r="HM455" s="51"/>
      <c r="HN455" s="51"/>
      <c r="HO455" s="51"/>
      <c r="HP455" s="51"/>
      <c r="HQ455" s="51"/>
      <c r="HR455" s="51"/>
      <c r="HS455" s="51"/>
      <c r="HT455" s="51"/>
      <c r="HU455" s="51"/>
      <c r="HV455" s="51"/>
      <c r="HW455" s="51"/>
      <c r="HX455" s="51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</row>
    <row r="456" spans="1:255" ht="12.75" customHeight="1" x14ac:dyDescent="0.2">
      <c r="A456" s="61"/>
      <c r="B456" s="61"/>
      <c r="C456" s="61"/>
      <c r="D456" s="61"/>
      <c r="E456" s="6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  <c r="GH456" s="51"/>
      <c r="GI456" s="51"/>
      <c r="GJ456" s="51"/>
      <c r="GK456" s="51"/>
      <c r="GL456" s="51"/>
      <c r="GM456" s="51"/>
      <c r="GN456" s="51"/>
      <c r="GO456" s="51"/>
      <c r="GP456" s="51"/>
      <c r="GQ456" s="51"/>
      <c r="GR456" s="51"/>
      <c r="GS456" s="51"/>
      <c r="GT456" s="51"/>
      <c r="GU456" s="51"/>
      <c r="GV456" s="51"/>
      <c r="GW456" s="51"/>
      <c r="GX456" s="51"/>
      <c r="GY456" s="51"/>
      <c r="GZ456" s="51"/>
      <c r="HA456" s="51"/>
      <c r="HB456" s="51"/>
      <c r="HC456" s="51"/>
      <c r="HD456" s="51"/>
      <c r="HE456" s="51"/>
      <c r="HF456" s="51"/>
      <c r="HG456" s="51"/>
      <c r="HH456" s="51"/>
      <c r="HI456" s="51"/>
      <c r="HJ456" s="51"/>
      <c r="HK456" s="51"/>
      <c r="HL456" s="51"/>
      <c r="HM456" s="51"/>
      <c r="HN456" s="51"/>
      <c r="HO456" s="51"/>
      <c r="HP456" s="51"/>
      <c r="HQ456" s="51"/>
      <c r="HR456" s="51"/>
      <c r="HS456" s="51"/>
      <c r="HT456" s="51"/>
      <c r="HU456" s="51"/>
      <c r="HV456" s="51"/>
      <c r="HW456" s="51"/>
      <c r="HX456" s="51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</row>
    <row r="457" spans="1:255" ht="12.75" customHeight="1" x14ac:dyDescent="0.2">
      <c r="A457" s="61"/>
      <c r="B457" s="61"/>
      <c r="C457" s="61"/>
      <c r="D457" s="61"/>
      <c r="E457" s="6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  <c r="GH457" s="51"/>
      <c r="GI457" s="51"/>
      <c r="GJ457" s="51"/>
      <c r="GK457" s="51"/>
      <c r="GL457" s="51"/>
      <c r="GM457" s="51"/>
      <c r="GN457" s="51"/>
      <c r="GO457" s="51"/>
      <c r="GP457" s="51"/>
      <c r="GQ457" s="51"/>
      <c r="GR457" s="51"/>
      <c r="GS457" s="51"/>
      <c r="GT457" s="51"/>
      <c r="GU457" s="51"/>
      <c r="GV457" s="51"/>
      <c r="GW457" s="51"/>
      <c r="GX457" s="51"/>
      <c r="GY457" s="51"/>
      <c r="GZ457" s="51"/>
      <c r="HA457" s="51"/>
      <c r="HB457" s="51"/>
      <c r="HC457" s="51"/>
      <c r="HD457" s="51"/>
      <c r="HE457" s="51"/>
      <c r="HF457" s="51"/>
      <c r="HG457" s="51"/>
      <c r="HH457" s="51"/>
      <c r="HI457" s="51"/>
      <c r="HJ457" s="51"/>
      <c r="HK457" s="51"/>
      <c r="HL457" s="51"/>
      <c r="HM457" s="51"/>
      <c r="HN457" s="51"/>
      <c r="HO457" s="51"/>
      <c r="HP457" s="51"/>
      <c r="HQ457" s="51"/>
      <c r="HR457" s="51"/>
      <c r="HS457" s="51"/>
      <c r="HT457" s="51"/>
      <c r="HU457" s="51"/>
      <c r="HV457" s="51"/>
      <c r="HW457" s="51"/>
      <c r="HX457" s="51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</row>
    <row r="458" spans="1:255" ht="12.75" customHeight="1" x14ac:dyDescent="0.2">
      <c r="A458" s="61"/>
      <c r="B458" s="61"/>
      <c r="C458" s="61"/>
      <c r="D458" s="61"/>
      <c r="E458" s="6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  <c r="GH458" s="51"/>
      <c r="GI458" s="51"/>
      <c r="GJ458" s="51"/>
      <c r="GK458" s="51"/>
      <c r="GL458" s="51"/>
      <c r="GM458" s="51"/>
      <c r="GN458" s="51"/>
      <c r="GO458" s="51"/>
      <c r="GP458" s="51"/>
      <c r="GQ458" s="51"/>
      <c r="GR458" s="51"/>
      <c r="GS458" s="51"/>
      <c r="GT458" s="51"/>
      <c r="GU458" s="51"/>
      <c r="GV458" s="51"/>
      <c r="GW458" s="51"/>
      <c r="GX458" s="51"/>
      <c r="GY458" s="51"/>
      <c r="GZ458" s="51"/>
      <c r="HA458" s="51"/>
      <c r="HB458" s="51"/>
      <c r="HC458" s="51"/>
      <c r="HD458" s="51"/>
      <c r="HE458" s="51"/>
      <c r="HF458" s="51"/>
      <c r="HG458" s="51"/>
      <c r="HH458" s="51"/>
      <c r="HI458" s="51"/>
      <c r="HJ458" s="51"/>
      <c r="HK458" s="51"/>
      <c r="HL458" s="51"/>
      <c r="HM458" s="51"/>
      <c r="HN458" s="51"/>
      <c r="HO458" s="51"/>
      <c r="HP458" s="51"/>
      <c r="HQ458" s="51"/>
      <c r="HR458" s="51"/>
      <c r="HS458" s="51"/>
      <c r="HT458" s="51"/>
      <c r="HU458" s="51"/>
      <c r="HV458" s="51"/>
      <c r="HW458" s="51"/>
      <c r="HX458" s="51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</row>
    <row r="459" spans="1:255" ht="12.75" customHeight="1" x14ac:dyDescent="0.2">
      <c r="A459" s="61"/>
      <c r="B459" s="61"/>
      <c r="C459" s="61"/>
      <c r="D459" s="61"/>
      <c r="E459" s="6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  <c r="GH459" s="51"/>
      <c r="GI459" s="51"/>
      <c r="GJ459" s="51"/>
      <c r="GK459" s="51"/>
      <c r="GL459" s="51"/>
      <c r="GM459" s="51"/>
      <c r="GN459" s="51"/>
      <c r="GO459" s="51"/>
      <c r="GP459" s="51"/>
      <c r="GQ459" s="51"/>
      <c r="GR459" s="51"/>
      <c r="GS459" s="51"/>
      <c r="GT459" s="51"/>
      <c r="GU459" s="51"/>
      <c r="GV459" s="51"/>
      <c r="GW459" s="51"/>
      <c r="GX459" s="51"/>
      <c r="GY459" s="51"/>
      <c r="GZ459" s="51"/>
      <c r="HA459" s="51"/>
      <c r="HB459" s="51"/>
      <c r="HC459" s="51"/>
      <c r="HD459" s="51"/>
      <c r="HE459" s="51"/>
      <c r="HF459" s="51"/>
      <c r="HG459" s="51"/>
      <c r="HH459" s="51"/>
      <c r="HI459" s="51"/>
      <c r="HJ459" s="51"/>
      <c r="HK459" s="51"/>
      <c r="HL459" s="51"/>
      <c r="HM459" s="51"/>
      <c r="HN459" s="51"/>
      <c r="HO459" s="51"/>
      <c r="HP459" s="51"/>
      <c r="HQ459" s="51"/>
      <c r="HR459" s="51"/>
      <c r="HS459" s="51"/>
      <c r="HT459" s="51"/>
      <c r="HU459" s="51"/>
      <c r="HV459" s="51"/>
      <c r="HW459" s="51"/>
      <c r="HX459" s="51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</row>
    <row r="460" spans="1:255" ht="12.75" customHeight="1" x14ac:dyDescent="0.2">
      <c r="A460" s="61"/>
      <c r="B460" s="61"/>
      <c r="C460" s="61"/>
      <c r="D460" s="61"/>
      <c r="E460" s="6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  <c r="GH460" s="51"/>
      <c r="GI460" s="51"/>
      <c r="GJ460" s="51"/>
      <c r="GK460" s="51"/>
      <c r="GL460" s="51"/>
      <c r="GM460" s="51"/>
      <c r="GN460" s="51"/>
      <c r="GO460" s="51"/>
      <c r="GP460" s="51"/>
      <c r="GQ460" s="51"/>
      <c r="GR460" s="51"/>
      <c r="GS460" s="51"/>
      <c r="GT460" s="51"/>
      <c r="GU460" s="51"/>
      <c r="GV460" s="51"/>
      <c r="GW460" s="51"/>
      <c r="GX460" s="51"/>
      <c r="GY460" s="51"/>
      <c r="GZ460" s="51"/>
      <c r="HA460" s="51"/>
      <c r="HB460" s="51"/>
      <c r="HC460" s="51"/>
      <c r="HD460" s="51"/>
      <c r="HE460" s="51"/>
      <c r="HF460" s="51"/>
      <c r="HG460" s="51"/>
      <c r="HH460" s="51"/>
      <c r="HI460" s="51"/>
      <c r="HJ460" s="51"/>
      <c r="HK460" s="51"/>
      <c r="HL460" s="51"/>
      <c r="HM460" s="51"/>
      <c r="HN460" s="51"/>
      <c r="HO460" s="51"/>
      <c r="HP460" s="51"/>
      <c r="HQ460" s="51"/>
      <c r="HR460" s="51"/>
      <c r="HS460" s="51"/>
      <c r="HT460" s="51"/>
      <c r="HU460" s="51"/>
      <c r="HV460" s="51"/>
      <c r="HW460" s="51"/>
      <c r="HX460" s="51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</row>
    <row r="461" spans="1:255" ht="12.75" customHeight="1" x14ac:dyDescent="0.2">
      <c r="A461" s="61"/>
      <c r="B461" s="61"/>
      <c r="C461" s="61"/>
      <c r="D461" s="61"/>
      <c r="E461" s="6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5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5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5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</row>
    <row r="462" spans="1:255" ht="12.75" customHeight="1" x14ac:dyDescent="0.2">
      <c r="A462" s="61"/>
      <c r="B462" s="61"/>
      <c r="C462" s="61"/>
      <c r="D462" s="61"/>
      <c r="E462" s="6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  <c r="GH462" s="51"/>
      <c r="GI462" s="51"/>
      <c r="GJ462" s="51"/>
      <c r="GK462" s="51"/>
      <c r="GL462" s="51"/>
      <c r="GM462" s="51"/>
      <c r="GN462" s="51"/>
      <c r="GO462" s="51"/>
      <c r="GP462" s="51"/>
      <c r="GQ462" s="51"/>
      <c r="GR462" s="51"/>
      <c r="GS462" s="51"/>
      <c r="GT462" s="51"/>
      <c r="GU462" s="51"/>
      <c r="GV462" s="51"/>
      <c r="GW462" s="51"/>
      <c r="GX462" s="51"/>
      <c r="GY462" s="51"/>
      <c r="GZ462" s="51"/>
      <c r="HA462" s="51"/>
      <c r="HB462" s="51"/>
      <c r="HC462" s="51"/>
      <c r="HD462" s="51"/>
      <c r="HE462" s="51"/>
      <c r="HF462" s="51"/>
      <c r="HG462" s="51"/>
      <c r="HH462" s="51"/>
      <c r="HI462" s="51"/>
      <c r="HJ462" s="51"/>
      <c r="HK462" s="51"/>
      <c r="HL462" s="51"/>
      <c r="HM462" s="51"/>
      <c r="HN462" s="51"/>
      <c r="HO462" s="51"/>
      <c r="HP462" s="51"/>
      <c r="HQ462" s="51"/>
      <c r="HR462" s="51"/>
      <c r="HS462" s="51"/>
      <c r="HT462" s="51"/>
      <c r="HU462" s="51"/>
      <c r="HV462" s="51"/>
      <c r="HW462" s="51"/>
      <c r="HX462" s="51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</row>
    <row r="463" spans="1:255" ht="12.75" customHeight="1" x14ac:dyDescent="0.2">
      <c r="A463" s="61"/>
      <c r="B463" s="61"/>
      <c r="C463" s="61"/>
      <c r="D463" s="61"/>
      <c r="E463" s="6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  <c r="GH463" s="51"/>
      <c r="GI463" s="51"/>
      <c r="GJ463" s="51"/>
      <c r="GK463" s="51"/>
      <c r="GL463" s="51"/>
      <c r="GM463" s="51"/>
      <c r="GN463" s="51"/>
      <c r="GO463" s="51"/>
      <c r="GP463" s="51"/>
      <c r="GQ463" s="51"/>
      <c r="GR463" s="51"/>
      <c r="GS463" s="51"/>
      <c r="GT463" s="51"/>
      <c r="GU463" s="51"/>
      <c r="GV463" s="51"/>
      <c r="GW463" s="51"/>
      <c r="GX463" s="51"/>
      <c r="GY463" s="51"/>
      <c r="GZ463" s="51"/>
      <c r="HA463" s="51"/>
      <c r="HB463" s="51"/>
      <c r="HC463" s="51"/>
      <c r="HD463" s="51"/>
      <c r="HE463" s="51"/>
      <c r="HF463" s="51"/>
      <c r="HG463" s="51"/>
      <c r="HH463" s="51"/>
      <c r="HI463" s="51"/>
      <c r="HJ463" s="51"/>
      <c r="HK463" s="51"/>
      <c r="HL463" s="51"/>
      <c r="HM463" s="51"/>
      <c r="HN463" s="51"/>
      <c r="HO463" s="51"/>
      <c r="HP463" s="51"/>
      <c r="HQ463" s="51"/>
      <c r="HR463" s="51"/>
      <c r="HS463" s="51"/>
      <c r="HT463" s="51"/>
      <c r="HU463" s="51"/>
      <c r="HV463" s="51"/>
      <c r="HW463" s="51"/>
      <c r="HX463" s="51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</row>
    <row r="464" spans="1:255" ht="12.75" customHeight="1" x14ac:dyDescent="0.2">
      <c r="A464" s="61"/>
      <c r="B464" s="61"/>
      <c r="C464" s="61"/>
      <c r="D464" s="61"/>
      <c r="E464" s="6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  <c r="GH464" s="51"/>
      <c r="GI464" s="51"/>
      <c r="GJ464" s="51"/>
      <c r="GK464" s="51"/>
      <c r="GL464" s="51"/>
      <c r="GM464" s="51"/>
      <c r="GN464" s="51"/>
      <c r="GO464" s="51"/>
      <c r="GP464" s="51"/>
      <c r="GQ464" s="51"/>
      <c r="GR464" s="51"/>
      <c r="GS464" s="51"/>
      <c r="GT464" s="51"/>
      <c r="GU464" s="51"/>
      <c r="GV464" s="51"/>
      <c r="GW464" s="51"/>
      <c r="GX464" s="51"/>
      <c r="GY464" s="51"/>
      <c r="GZ464" s="51"/>
      <c r="HA464" s="51"/>
      <c r="HB464" s="51"/>
      <c r="HC464" s="51"/>
      <c r="HD464" s="51"/>
      <c r="HE464" s="51"/>
      <c r="HF464" s="51"/>
      <c r="HG464" s="51"/>
      <c r="HH464" s="51"/>
      <c r="HI464" s="51"/>
      <c r="HJ464" s="51"/>
      <c r="HK464" s="51"/>
      <c r="HL464" s="51"/>
      <c r="HM464" s="51"/>
      <c r="HN464" s="51"/>
      <c r="HO464" s="51"/>
      <c r="HP464" s="51"/>
      <c r="HQ464" s="51"/>
      <c r="HR464" s="51"/>
      <c r="HS464" s="51"/>
      <c r="HT464" s="51"/>
      <c r="HU464" s="51"/>
      <c r="HV464" s="51"/>
      <c r="HW464" s="51"/>
      <c r="HX464" s="51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</row>
    <row r="465" spans="1:255" ht="12.75" customHeight="1" x14ac:dyDescent="0.2">
      <c r="A465" s="61"/>
      <c r="B465" s="61"/>
      <c r="C465" s="61"/>
      <c r="D465" s="61"/>
      <c r="E465" s="6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  <c r="GH465" s="51"/>
      <c r="GI465" s="51"/>
      <c r="GJ465" s="51"/>
      <c r="GK465" s="51"/>
      <c r="GL465" s="51"/>
      <c r="GM465" s="51"/>
      <c r="GN465" s="51"/>
      <c r="GO465" s="51"/>
      <c r="GP465" s="51"/>
      <c r="GQ465" s="51"/>
      <c r="GR465" s="51"/>
      <c r="GS465" s="51"/>
      <c r="GT465" s="51"/>
      <c r="GU465" s="51"/>
      <c r="GV465" s="51"/>
      <c r="GW465" s="51"/>
      <c r="GX465" s="51"/>
      <c r="GY465" s="51"/>
      <c r="GZ465" s="51"/>
      <c r="HA465" s="51"/>
      <c r="HB465" s="51"/>
      <c r="HC465" s="51"/>
      <c r="HD465" s="51"/>
      <c r="HE465" s="51"/>
      <c r="HF465" s="51"/>
      <c r="HG465" s="51"/>
      <c r="HH465" s="51"/>
      <c r="HI465" s="51"/>
      <c r="HJ465" s="51"/>
      <c r="HK465" s="51"/>
      <c r="HL465" s="51"/>
      <c r="HM465" s="51"/>
      <c r="HN465" s="51"/>
      <c r="HO465" s="51"/>
      <c r="HP465" s="51"/>
      <c r="HQ465" s="51"/>
      <c r="HR465" s="51"/>
      <c r="HS465" s="51"/>
      <c r="HT465" s="51"/>
      <c r="HU465" s="51"/>
      <c r="HV465" s="51"/>
      <c r="HW465" s="51"/>
      <c r="HX465" s="51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</row>
    <row r="466" spans="1:255" ht="12.75" customHeight="1" x14ac:dyDescent="0.2">
      <c r="A466" s="61"/>
      <c r="B466" s="61"/>
      <c r="C466" s="61"/>
      <c r="D466" s="61"/>
      <c r="E466" s="6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  <c r="GH466" s="51"/>
      <c r="GI466" s="51"/>
      <c r="GJ466" s="51"/>
      <c r="GK466" s="51"/>
      <c r="GL466" s="51"/>
      <c r="GM466" s="51"/>
      <c r="GN466" s="51"/>
      <c r="GO466" s="51"/>
      <c r="GP466" s="51"/>
      <c r="GQ466" s="51"/>
      <c r="GR466" s="51"/>
      <c r="GS466" s="51"/>
      <c r="GT466" s="51"/>
      <c r="GU466" s="51"/>
      <c r="GV466" s="51"/>
      <c r="GW466" s="51"/>
      <c r="GX466" s="51"/>
      <c r="GY466" s="51"/>
      <c r="GZ466" s="51"/>
      <c r="HA466" s="51"/>
      <c r="HB466" s="51"/>
      <c r="HC466" s="51"/>
      <c r="HD466" s="51"/>
      <c r="HE466" s="51"/>
      <c r="HF466" s="51"/>
      <c r="HG466" s="51"/>
      <c r="HH466" s="51"/>
      <c r="HI466" s="51"/>
      <c r="HJ466" s="51"/>
      <c r="HK466" s="51"/>
      <c r="HL466" s="51"/>
      <c r="HM466" s="51"/>
      <c r="HN466" s="51"/>
      <c r="HO466" s="51"/>
      <c r="HP466" s="51"/>
      <c r="HQ466" s="51"/>
      <c r="HR466" s="51"/>
      <c r="HS466" s="51"/>
      <c r="HT466" s="51"/>
      <c r="HU466" s="51"/>
      <c r="HV466" s="51"/>
      <c r="HW466" s="51"/>
      <c r="HX466" s="51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</row>
    <row r="467" spans="1:255" ht="12.75" customHeight="1" x14ac:dyDescent="0.2">
      <c r="A467" s="61"/>
      <c r="B467" s="61"/>
      <c r="C467" s="61"/>
      <c r="D467" s="61"/>
      <c r="E467" s="6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  <c r="GH467" s="51"/>
      <c r="GI467" s="51"/>
      <c r="GJ467" s="51"/>
      <c r="GK467" s="51"/>
      <c r="GL467" s="51"/>
      <c r="GM467" s="51"/>
      <c r="GN467" s="51"/>
      <c r="GO467" s="51"/>
      <c r="GP467" s="51"/>
      <c r="GQ467" s="51"/>
      <c r="GR467" s="51"/>
      <c r="GS467" s="51"/>
      <c r="GT467" s="51"/>
      <c r="GU467" s="51"/>
      <c r="GV467" s="51"/>
      <c r="GW467" s="51"/>
      <c r="GX467" s="51"/>
      <c r="GY467" s="51"/>
      <c r="GZ467" s="51"/>
      <c r="HA467" s="51"/>
      <c r="HB467" s="51"/>
      <c r="HC467" s="51"/>
      <c r="HD467" s="51"/>
      <c r="HE467" s="51"/>
      <c r="HF467" s="51"/>
      <c r="HG467" s="51"/>
      <c r="HH467" s="51"/>
      <c r="HI467" s="51"/>
      <c r="HJ467" s="51"/>
      <c r="HK467" s="51"/>
      <c r="HL467" s="51"/>
      <c r="HM467" s="51"/>
      <c r="HN467" s="51"/>
      <c r="HO467" s="51"/>
      <c r="HP467" s="51"/>
      <c r="HQ467" s="51"/>
      <c r="HR467" s="51"/>
      <c r="HS467" s="51"/>
      <c r="HT467" s="51"/>
      <c r="HU467" s="51"/>
      <c r="HV467" s="51"/>
      <c r="HW467" s="51"/>
      <c r="HX467" s="51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</row>
    <row r="468" spans="1:255" ht="12.75" customHeight="1" x14ac:dyDescent="0.2">
      <c r="A468" s="61"/>
      <c r="B468" s="61"/>
      <c r="C468" s="61"/>
      <c r="D468" s="61"/>
      <c r="E468" s="6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  <c r="GH468" s="51"/>
      <c r="GI468" s="51"/>
      <c r="GJ468" s="51"/>
      <c r="GK468" s="51"/>
      <c r="GL468" s="51"/>
      <c r="GM468" s="51"/>
      <c r="GN468" s="51"/>
      <c r="GO468" s="51"/>
      <c r="GP468" s="51"/>
      <c r="GQ468" s="51"/>
      <c r="GR468" s="51"/>
      <c r="GS468" s="51"/>
      <c r="GT468" s="51"/>
      <c r="GU468" s="51"/>
      <c r="GV468" s="51"/>
      <c r="GW468" s="51"/>
      <c r="GX468" s="51"/>
      <c r="GY468" s="51"/>
      <c r="GZ468" s="51"/>
      <c r="HA468" s="51"/>
      <c r="HB468" s="51"/>
      <c r="HC468" s="51"/>
      <c r="HD468" s="51"/>
      <c r="HE468" s="51"/>
      <c r="HF468" s="51"/>
      <c r="HG468" s="51"/>
      <c r="HH468" s="51"/>
      <c r="HI468" s="51"/>
      <c r="HJ468" s="51"/>
      <c r="HK468" s="51"/>
      <c r="HL468" s="51"/>
      <c r="HM468" s="51"/>
      <c r="HN468" s="51"/>
      <c r="HO468" s="51"/>
      <c r="HP468" s="51"/>
      <c r="HQ468" s="51"/>
      <c r="HR468" s="51"/>
      <c r="HS468" s="51"/>
      <c r="HT468" s="51"/>
      <c r="HU468" s="51"/>
      <c r="HV468" s="51"/>
      <c r="HW468" s="51"/>
      <c r="HX468" s="51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</row>
    <row r="469" spans="1:255" ht="12.75" customHeight="1" x14ac:dyDescent="0.2">
      <c r="A469" s="61"/>
      <c r="B469" s="61"/>
      <c r="C469" s="61"/>
      <c r="D469" s="61"/>
      <c r="E469" s="6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  <c r="GH469" s="51"/>
      <c r="GI469" s="51"/>
      <c r="GJ469" s="51"/>
      <c r="GK469" s="51"/>
      <c r="GL469" s="51"/>
      <c r="GM469" s="51"/>
      <c r="GN469" s="51"/>
      <c r="GO469" s="51"/>
      <c r="GP469" s="51"/>
      <c r="GQ469" s="51"/>
      <c r="GR469" s="51"/>
      <c r="GS469" s="51"/>
      <c r="GT469" s="51"/>
      <c r="GU469" s="51"/>
      <c r="GV469" s="51"/>
      <c r="GW469" s="51"/>
      <c r="GX469" s="51"/>
      <c r="GY469" s="51"/>
      <c r="GZ469" s="51"/>
      <c r="HA469" s="51"/>
      <c r="HB469" s="51"/>
      <c r="HC469" s="51"/>
      <c r="HD469" s="51"/>
      <c r="HE469" s="51"/>
      <c r="HF469" s="51"/>
      <c r="HG469" s="51"/>
      <c r="HH469" s="51"/>
      <c r="HI469" s="51"/>
      <c r="HJ469" s="51"/>
      <c r="HK469" s="51"/>
      <c r="HL469" s="51"/>
      <c r="HM469" s="51"/>
      <c r="HN469" s="51"/>
      <c r="HO469" s="51"/>
      <c r="HP469" s="51"/>
      <c r="HQ469" s="51"/>
      <c r="HR469" s="51"/>
      <c r="HS469" s="51"/>
      <c r="HT469" s="51"/>
      <c r="HU469" s="51"/>
      <c r="HV469" s="51"/>
      <c r="HW469" s="51"/>
      <c r="HX469" s="51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</row>
    <row r="470" spans="1:255" ht="12.75" customHeight="1" x14ac:dyDescent="0.2">
      <c r="A470" s="61"/>
      <c r="B470" s="61"/>
      <c r="C470" s="61"/>
      <c r="D470" s="61"/>
      <c r="E470" s="6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  <c r="GH470" s="51"/>
      <c r="GI470" s="51"/>
      <c r="GJ470" s="51"/>
      <c r="GK470" s="51"/>
      <c r="GL470" s="51"/>
      <c r="GM470" s="51"/>
      <c r="GN470" s="51"/>
      <c r="GO470" s="51"/>
      <c r="GP470" s="51"/>
      <c r="GQ470" s="51"/>
      <c r="GR470" s="51"/>
      <c r="GS470" s="51"/>
      <c r="GT470" s="51"/>
      <c r="GU470" s="51"/>
      <c r="GV470" s="51"/>
      <c r="GW470" s="51"/>
      <c r="GX470" s="51"/>
      <c r="GY470" s="51"/>
      <c r="GZ470" s="51"/>
      <c r="HA470" s="51"/>
      <c r="HB470" s="51"/>
      <c r="HC470" s="51"/>
      <c r="HD470" s="51"/>
      <c r="HE470" s="51"/>
      <c r="HF470" s="51"/>
      <c r="HG470" s="51"/>
      <c r="HH470" s="51"/>
      <c r="HI470" s="51"/>
      <c r="HJ470" s="51"/>
      <c r="HK470" s="51"/>
      <c r="HL470" s="51"/>
      <c r="HM470" s="51"/>
      <c r="HN470" s="51"/>
      <c r="HO470" s="51"/>
      <c r="HP470" s="51"/>
      <c r="HQ470" s="51"/>
      <c r="HR470" s="51"/>
      <c r="HS470" s="51"/>
      <c r="HT470" s="51"/>
      <c r="HU470" s="51"/>
      <c r="HV470" s="51"/>
      <c r="HW470" s="51"/>
      <c r="HX470" s="51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</row>
    <row r="471" spans="1:255" ht="12.75" customHeight="1" x14ac:dyDescent="0.2">
      <c r="A471" s="61"/>
      <c r="B471" s="61"/>
      <c r="C471" s="61"/>
      <c r="D471" s="61"/>
      <c r="E471" s="6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  <c r="GH471" s="51"/>
      <c r="GI471" s="51"/>
      <c r="GJ471" s="51"/>
      <c r="GK471" s="51"/>
      <c r="GL471" s="51"/>
      <c r="GM471" s="51"/>
      <c r="GN471" s="51"/>
      <c r="GO471" s="51"/>
      <c r="GP471" s="51"/>
      <c r="GQ471" s="51"/>
      <c r="GR471" s="51"/>
      <c r="GS471" s="51"/>
      <c r="GT471" s="51"/>
      <c r="GU471" s="51"/>
      <c r="GV471" s="51"/>
      <c r="GW471" s="51"/>
      <c r="GX471" s="51"/>
      <c r="GY471" s="51"/>
      <c r="GZ471" s="51"/>
      <c r="HA471" s="51"/>
      <c r="HB471" s="51"/>
      <c r="HC471" s="51"/>
      <c r="HD471" s="51"/>
      <c r="HE471" s="51"/>
      <c r="HF471" s="51"/>
      <c r="HG471" s="51"/>
      <c r="HH471" s="51"/>
      <c r="HI471" s="51"/>
      <c r="HJ471" s="51"/>
      <c r="HK471" s="51"/>
      <c r="HL471" s="51"/>
      <c r="HM471" s="51"/>
      <c r="HN471" s="51"/>
      <c r="HO471" s="51"/>
      <c r="HP471" s="51"/>
      <c r="HQ471" s="51"/>
      <c r="HR471" s="51"/>
      <c r="HS471" s="51"/>
      <c r="HT471" s="51"/>
      <c r="HU471" s="51"/>
      <c r="HV471" s="51"/>
      <c r="HW471" s="51"/>
      <c r="HX471" s="51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</row>
    <row r="472" spans="1:255" ht="12.75" customHeight="1" x14ac:dyDescent="0.2">
      <c r="A472" s="61"/>
      <c r="B472" s="61"/>
      <c r="C472" s="61"/>
      <c r="D472" s="61"/>
      <c r="E472" s="6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  <c r="GH472" s="51"/>
      <c r="GI472" s="51"/>
      <c r="GJ472" s="51"/>
      <c r="GK472" s="51"/>
      <c r="GL472" s="51"/>
      <c r="GM472" s="51"/>
      <c r="GN472" s="51"/>
      <c r="GO472" s="51"/>
      <c r="GP472" s="51"/>
      <c r="GQ472" s="51"/>
      <c r="GR472" s="51"/>
      <c r="GS472" s="51"/>
      <c r="GT472" s="51"/>
      <c r="GU472" s="51"/>
      <c r="GV472" s="51"/>
      <c r="GW472" s="51"/>
      <c r="GX472" s="51"/>
      <c r="GY472" s="51"/>
      <c r="GZ472" s="51"/>
      <c r="HA472" s="51"/>
      <c r="HB472" s="51"/>
      <c r="HC472" s="51"/>
      <c r="HD472" s="51"/>
      <c r="HE472" s="51"/>
      <c r="HF472" s="51"/>
      <c r="HG472" s="51"/>
      <c r="HH472" s="51"/>
      <c r="HI472" s="51"/>
      <c r="HJ472" s="51"/>
      <c r="HK472" s="51"/>
      <c r="HL472" s="51"/>
      <c r="HM472" s="51"/>
      <c r="HN472" s="51"/>
      <c r="HO472" s="51"/>
      <c r="HP472" s="51"/>
      <c r="HQ472" s="51"/>
      <c r="HR472" s="51"/>
      <c r="HS472" s="51"/>
      <c r="HT472" s="51"/>
      <c r="HU472" s="51"/>
      <c r="HV472" s="51"/>
      <c r="HW472" s="51"/>
      <c r="HX472" s="51"/>
      <c r="HY472" s="51"/>
      <c r="HZ472" s="51"/>
      <c r="IA472" s="51"/>
      <c r="IB472" s="51"/>
      <c r="IC472" s="51"/>
      <c r="ID472" s="51"/>
      <c r="IE472" s="51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</row>
    <row r="473" spans="1:255" ht="12.75" customHeight="1" x14ac:dyDescent="0.2">
      <c r="A473" s="61"/>
      <c r="B473" s="61"/>
      <c r="C473" s="61"/>
      <c r="D473" s="61"/>
      <c r="E473" s="6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  <c r="GH473" s="51"/>
      <c r="GI473" s="51"/>
      <c r="GJ473" s="51"/>
      <c r="GK473" s="51"/>
      <c r="GL473" s="51"/>
      <c r="GM473" s="51"/>
      <c r="GN473" s="51"/>
      <c r="GO473" s="51"/>
      <c r="GP473" s="51"/>
      <c r="GQ473" s="51"/>
      <c r="GR473" s="51"/>
      <c r="GS473" s="51"/>
      <c r="GT473" s="51"/>
      <c r="GU473" s="51"/>
      <c r="GV473" s="51"/>
      <c r="GW473" s="51"/>
      <c r="GX473" s="51"/>
      <c r="GY473" s="51"/>
      <c r="GZ473" s="51"/>
      <c r="HA473" s="51"/>
      <c r="HB473" s="51"/>
      <c r="HC473" s="51"/>
      <c r="HD473" s="51"/>
      <c r="HE473" s="51"/>
      <c r="HF473" s="51"/>
      <c r="HG473" s="51"/>
      <c r="HH473" s="51"/>
      <c r="HI473" s="51"/>
      <c r="HJ473" s="51"/>
      <c r="HK473" s="51"/>
      <c r="HL473" s="51"/>
      <c r="HM473" s="51"/>
      <c r="HN473" s="51"/>
      <c r="HO473" s="51"/>
      <c r="HP473" s="51"/>
      <c r="HQ473" s="51"/>
      <c r="HR473" s="51"/>
      <c r="HS473" s="51"/>
      <c r="HT473" s="51"/>
      <c r="HU473" s="51"/>
      <c r="HV473" s="51"/>
      <c r="HW473" s="51"/>
      <c r="HX473" s="51"/>
      <c r="HY473" s="51"/>
      <c r="HZ473" s="51"/>
      <c r="IA473" s="51"/>
      <c r="IB473" s="51"/>
      <c r="IC473" s="51"/>
      <c r="ID473" s="51"/>
      <c r="IE473" s="51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</row>
    <row r="474" spans="1:255" ht="12.75" customHeight="1" x14ac:dyDescent="0.2">
      <c r="A474" s="61"/>
      <c r="B474" s="61"/>
      <c r="C474" s="61"/>
      <c r="D474" s="61"/>
      <c r="E474" s="6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  <c r="GH474" s="51"/>
      <c r="GI474" s="51"/>
      <c r="GJ474" s="51"/>
      <c r="GK474" s="51"/>
      <c r="GL474" s="51"/>
      <c r="GM474" s="51"/>
      <c r="GN474" s="51"/>
      <c r="GO474" s="51"/>
      <c r="GP474" s="51"/>
      <c r="GQ474" s="51"/>
      <c r="GR474" s="51"/>
      <c r="GS474" s="51"/>
      <c r="GT474" s="51"/>
      <c r="GU474" s="51"/>
      <c r="GV474" s="51"/>
      <c r="GW474" s="51"/>
      <c r="GX474" s="51"/>
      <c r="GY474" s="51"/>
      <c r="GZ474" s="51"/>
      <c r="HA474" s="51"/>
      <c r="HB474" s="51"/>
      <c r="HC474" s="51"/>
      <c r="HD474" s="51"/>
      <c r="HE474" s="51"/>
      <c r="HF474" s="51"/>
      <c r="HG474" s="51"/>
      <c r="HH474" s="51"/>
      <c r="HI474" s="51"/>
      <c r="HJ474" s="51"/>
      <c r="HK474" s="51"/>
      <c r="HL474" s="51"/>
      <c r="HM474" s="51"/>
      <c r="HN474" s="51"/>
      <c r="HO474" s="51"/>
      <c r="HP474" s="51"/>
      <c r="HQ474" s="51"/>
      <c r="HR474" s="51"/>
      <c r="HS474" s="51"/>
      <c r="HT474" s="51"/>
      <c r="HU474" s="51"/>
      <c r="HV474" s="51"/>
      <c r="HW474" s="51"/>
      <c r="HX474" s="51"/>
      <c r="HY474" s="51"/>
      <c r="HZ474" s="51"/>
      <c r="IA474" s="51"/>
      <c r="IB474" s="51"/>
      <c r="IC474" s="51"/>
      <c r="ID474" s="51"/>
      <c r="IE474" s="51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</row>
    <row r="475" spans="1:255" ht="12.75" customHeight="1" x14ac:dyDescent="0.2">
      <c r="A475" s="61"/>
      <c r="B475" s="61"/>
      <c r="C475" s="61"/>
      <c r="D475" s="61"/>
      <c r="E475" s="6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  <c r="GH475" s="51"/>
      <c r="GI475" s="51"/>
      <c r="GJ475" s="51"/>
      <c r="GK475" s="51"/>
      <c r="GL475" s="51"/>
      <c r="GM475" s="51"/>
      <c r="GN475" s="51"/>
      <c r="GO475" s="51"/>
      <c r="GP475" s="51"/>
      <c r="GQ475" s="51"/>
      <c r="GR475" s="51"/>
      <c r="GS475" s="51"/>
      <c r="GT475" s="51"/>
      <c r="GU475" s="51"/>
      <c r="GV475" s="51"/>
      <c r="GW475" s="51"/>
      <c r="GX475" s="51"/>
      <c r="GY475" s="51"/>
      <c r="GZ475" s="51"/>
      <c r="HA475" s="51"/>
      <c r="HB475" s="51"/>
      <c r="HC475" s="51"/>
      <c r="HD475" s="51"/>
      <c r="HE475" s="51"/>
      <c r="HF475" s="51"/>
      <c r="HG475" s="51"/>
      <c r="HH475" s="51"/>
      <c r="HI475" s="51"/>
      <c r="HJ475" s="51"/>
      <c r="HK475" s="51"/>
      <c r="HL475" s="51"/>
      <c r="HM475" s="51"/>
      <c r="HN475" s="51"/>
      <c r="HO475" s="51"/>
      <c r="HP475" s="51"/>
      <c r="HQ475" s="51"/>
      <c r="HR475" s="51"/>
      <c r="HS475" s="51"/>
      <c r="HT475" s="51"/>
      <c r="HU475" s="51"/>
      <c r="HV475" s="51"/>
      <c r="HW475" s="51"/>
      <c r="HX475" s="51"/>
      <c r="HY475" s="51"/>
      <c r="HZ475" s="51"/>
      <c r="IA475" s="51"/>
      <c r="IB475" s="51"/>
      <c r="IC475" s="51"/>
      <c r="ID475" s="51"/>
      <c r="IE475" s="51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</row>
    <row r="476" spans="1:255" ht="12.75" customHeight="1" x14ac:dyDescent="0.2">
      <c r="A476" s="61"/>
      <c r="B476" s="61"/>
      <c r="C476" s="61"/>
      <c r="D476" s="61"/>
      <c r="E476" s="6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  <c r="GH476" s="51"/>
      <c r="GI476" s="51"/>
      <c r="GJ476" s="51"/>
      <c r="GK476" s="51"/>
      <c r="GL476" s="51"/>
      <c r="GM476" s="51"/>
      <c r="GN476" s="51"/>
      <c r="GO476" s="51"/>
      <c r="GP476" s="51"/>
      <c r="GQ476" s="51"/>
      <c r="GR476" s="51"/>
      <c r="GS476" s="51"/>
      <c r="GT476" s="51"/>
      <c r="GU476" s="51"/>
      <c r="GV476" s="51"/>
      <c r="GW476" s="51"/>
      <c r="GX476" s="51"/>
      <c r="GY476" s="51"/>
      <c r="GZ476" s="51"/>
      <c r="HA476" s="51"/>
      <c r="HB476" s="51"/>
      <c r="HC476" s="51"/>
      <c r="HD476" s="51"/>
      <c r="HE476" s="51"/>
      <c r="HF476" s="51"/>
      <c r="HG476" s="51"/>
      <c r="HH476" s="51"/>
      <c r="HI476" s="51"/>
      <c r="HJ476" s="51"/>
      <c r="HK476" s="51"/>
      <c r="HL476" s="51"/>
      <c r="HM476" s="51"/>
      <c r="HN476" s="51"/>
      <c r="HO476" s="51"/>
      <c r="HP476" s="51"/>
      <c r="HQ476" s="51"/>
      <c r="HR476" s="51"/>
      <c r="HS476" s="51"/>
      <c r="HT476" s="51"/>
      <c r="HU476" s="51"/>
      <c r="HV476" s="51"/>
      <c r="HW476" s="51"/>
      <c r="HX476" s="51"/>
      <c r="HY476" s="51"/>
      <c r="HZ476" s="51"/>
      <c r="IA476" s="51"/>
      <c r="IB476" s="51"/>
      <c r="IC476" s="51"/>
      <c r="ID476" s="51"/>
      <c r="IE476" s="51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</row>
    <row r="477" spans="1:255" ht="12.75" customHeight="1" x14ac:dyDescent="0.2">
      <c r="A477" s="61"/>
      <c r="B477" s="61"/>
      <c r="C477" s="61"/>
      <c r="D477" s="61"/>
      <c r="E477" s="6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  <c r="GH477" s="51"/>
      <c r="GI477" s="51"/>
      <c r="GJ477" s="51"/>
      <c r="GK477" s="51"/>
      <c r="GL477" s="51"/>
      <c r="GM477" s="51"/>
      <c r="GN477" s="51"/>
      <c r="GO477" s="51"/>
      <c r="GP477" s="51"/>
      <c r="GQ477" s="51"/>
      <c r="GR477" s="51"/>
      <c r="GS477" s="51"/>
      <c r="GT477" s="51"/>
      <c r="GU477" s="51"/>
      <c r="GV477" s="51"/>
      <c r="GW477" s="51"/>
      <c r="GX477" s="51"/>
      <c r="GY477" s="51"/>
      <c r="GZ477" s="51"/>
      <c r="HA477" s="51"/>
      <c r="HB477" s="51"/>
      <c r="HC477" s="51"/>
      <c r="HD477" s="51"/>
      <c r="HE477" s="51"/>
      <c r="HF477" s="51"/>
      <c r="HG477" s="51"/>
      <c r="HH477" s="51"/>
      <c r="HI477" s="51"/>
      <c r="HJ477" s="51"/>
      <c r="HK477" s="51"/>
      <c r="HL477" s="51"/>
      <c r="HM477" s="51"/>
      <c r="HN477" s="51"/>
      <c r="HO477" s="51"/>
      <c r="HP477" s="51"/>
      <c r="HQ477" s="51"/>
      <c r="HR477" s="51"/>
      <c r="HS477" s="51"/>
      <c r="HT477" s="51"/>
      <c r="HU477" s="51"/>
      <c r="HV477" s="51"/>
      <c r="HW477" s="51"/>
      <c r="HX477" s="51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</row>
    <row r="478" spans="1:255" ht="12.75" customHeight="1" x14ac:dyDescent="0.2">
      <c r="A478" s="61"/>
      <c r="B478" s="61"/>
      <c r="C478" s="61"/>
      <c r="D478" s="61"/>
      <c r="E478" s="6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  <c r="GH478" s="51"/>
      <c r="GI478" s="51"/>
      <c r="GJ478" s="51"/>
      <c r="GK478" s="51"/>
      <c r="GL478" s="51"/>
      <c r="GM478" s="51"/>
      <c r="GN478" s="51"/>
      <c r="GO478" s="51"/>
      <c r="GP478" s="51"/>
      <c r="GQ478" s="51"/>
      <c r="GR478" s="51"/>
      <c r="GS478" s="51"/>
      <c r="GT478" s="51"/>
      <c r="GU478" s="51"/>
      <c r="GV478" s="51"/>
      <c r="GW478" s="51"/>
      <c r="GX478" s="51"/>
      <c r="GY478" s="51"/>
      <c r="GZ478" s="51"/>
      <c r="HA478" s="51"/>
      <c r="HB478" s="51"/>
      <c r="HC478" s="51"/>
      <c r="HD478" s="51"/>
      <c r="HE478" s="51"/>
      <c r="HF478" s="51"/>
      <c r="HG478" s="51"/>
      <c r="HH478" s="51"/>
      <c r="HI478" s="51"/>
      <c r="HJ478" s="51"/>
      <c r="HK478" s="51"/>
      <c r="HL478" s="51"/>
      <c r="HM478" s="51"/>
      <c r="HN478" s="51"/>
      <c r="HO478" s="51"/>
      <c r="HP478" s="51"/>
      <c r="HQ478" s="51"/>
      <c r="HR478" s="51"/>
      <c r="HS478" s="51"/>
      <c r="HT478" s="51"/>
      <c r="HU478" s="51"/>
      <c r="HV478" s="51"/>
      <c r="HW478" s="51"/>
      <c r="HX478" s="51"/>
      <c r="HY478" s="51"/>
      <c r="HZ478" s="51"/>
      <c r="IA478" s="51"/>
      <c r="IB478" s="51"/>
      <c r="IC478" s="51"/>
      <c r="ID478" s="51"/>
      <c r="IE478" s="51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</row>
    <row r="479" spans="1:255" ht="12.75" customHeight="1" x14ac:dyDescent="0.2">
      <c r="A479" s="61"/>
      <c r="B479" s="61"/>
      <c r="C479" s="61"/>
      <c r="D479" s="61"/>
      <c r="E479" s="6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  <c r="GH479" s="51"/>
      <c r="GI479" s="51"/>
      <c r="GJ479" s="51"/>
      <c r="GK479" s="51"/>
      <c r="GL479" s="51"/>
      <c r="GM479" s="51"/>
      <c r="GN479" s="51"/>
      <c r="GO479" s="51"/>
      <c r="GP479" s="51"/>
      <c r="GQ479" s="51"/>
      <c r="GR479" s="51"/>
      <c r="GS479" s="51"/>
      <c r="GT479" s="51"/>
      <c r="GU479" s="51"/>
      <c r="GV479" s="51"/>
      <c r="GW479" s="51"/>
      <c r="GX479" s="51"/>
      <c r="GY479" s="51"/>
      <c r="GZ479" s="51"/>
      <c r="HA479" s="51"/>
      <c r="HB479" s="51"/>
      <c r="HC479" s="51"/>
      <c r="HD479" s="51"/>
      <c r="HE479" s="51"/>
      <c r="HF479" s="51"/>
      <c r="HG479" s="51"/>
      <c r="HH479" s="51"/>
      <c r="HI479" s="51"/>
      <c r="HJ479" s="51"/>
      <c r="HK479" s="51"/>
      <c r="HL479" s="51"/>
      <c r="HM479" s="51"/>
      <c r="HN479" s="51"/>
      <c r="HO479" s="51"/>
      <c r="HP479" s="51"/>
      <c r="HQ479" s="51"/>
      <c r="HR479" s="51"/>
      <c r="HS479" s="51"/>
      <c r="HT479" s="51"/>
      <c r="HU479" s="51"/>
      <c r="HV479" s="51"/>
      <c r="HW479" s="51"/>
      <c r="HX479" s="51"/>
      <c r="HY479" s="51"/>
      <c r="HZ479" s="51"/>
      <c r="IA479" s="51"/>
      <c r="IB479" s="51"/>
      <c r="IC479" s="51"/>
      <c r="ID479" s="51"/>
      <c r="IE479" s="51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</row>
    <row r="480" spans="1:255" ht="12.75" customHeight="1" x14ac:dyDescent="0.2">
      <c r="A480" s="61"/>
      <c r="B480" s="61"/>
      <c r="C480" s="61"/>
      <c r="D480" s="61"/>
      <c r="E480" s="6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  <c r="GH480" s="51"/>
      <c r="GI480" s="51"/>
      <c r="GJ480" s="51"/>
      <c r="GK480" s="51"/>
      <c r="GL480" s="51"/>
      <c r="GM480" s="51"/>
      <c r="GN480" s="51"/>
      <c r="GO480" s="51"/>
      <c r="GP480" s="51"/>
      <c r="GQ480" s="51"/>
      <c r="GR480" s="51"/>
      <c r="GS480" s="51"/>
      <c r="GT480" s="51"/>
      <c r="GU480" s="51"/>
      <c r="GV480" s="51"/>
      <c r="GW480" s="51"/>
      <c r="GX480" s="51"/>
      <c r="GY480" s="51"/>
      <c r="GZ480" s="51"/>
      <c r="HA480" s="51"/>
      <c r="HB480" s="51"/>
      <c r="HC480" s="51"/>
      <c r="HD480" s="51"/>
      <c r="HE480" s="51"/>
      <c r="HF480" s="51"/>
      <c r="HG480" s="51"/>
      <c r="HH480" s="51"/>
      <c r="HI480" s="51"/>
      <c r="HJ480" s="51"/>
      <c r="HK480" s="51"/>
      <c r="HL480" s="51"/>
      <c r="HM480" s="51"/>
      <c r="HN480" s="51"/>
      <c r="HO480" s="51"/>
      <c r="HP480" s="51"/>
      <c r="HQ480" s="51"/>
      <c r="HR480" s="51"/>
      <c r="HS480" s="51"/>
      <c r="HT480" s="51"/>
      <c r="HU480" s="51"/>
      <c r="HV480" s="51"/>
      <c r="HW480" s="51"/>
      <c r="HX480" s="51"/>
      <c r="HY480" s="51"/>
      <c r="HZ480" s="51"/>
      <c r="IA480" s="51"/>
      <c r="IB480" s="51"/>
      <c r="IC480" s="51"/>
      <c r="ID480" s="51"/>
      <c r="IE480" s="51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</row>
    <row r="481" spans="1:255" ht="12.75" customHeight="1" x14ac:dyDescent="0.2">
      <c r="A481" s="61"/>
      <c r="B481" s="61"/>
      <c r="C481" s="61"/>
      <c r="D481" s="61"/>
      <c r="E481" s="6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  <c r="GH481" s="51"/>
      <c r="GI481" s="51"/>
      <c r="GJ481" s="51"/>
      <c r="GK481" s="51"/>
      <c r="GL481" s="51"/>
      <c r="GM481" s="51"/>
      <c r="GN481" s="51"/>
      <c r="GO481" s="51"/>
      <c r="GP481" s="51"/>
      <c r="GQ481" s="51"/>
      <c r="GR481" s="51"/>
      <c r="GS481" s="51"/>
      <c r="GT481" s="51"/>
      <c r="GU481" s="51"/>
      <c r="GV481" s="51"/>
      <c r="GW481" s="51"/>
      <c r="GX481" s="51"/>
      <c r="GY481" s="51"/>
      <c r="GZ481" s="51"/>
      <c r="HA481" s="51"/>
      <c r="HB481" s="51"/>
      <c r="HC481" s="51"/>
      <c r="HD481" s="51"/>
      <c r="HE481" s="51"/>
      <c r="HF481" s="51"/>
      <c r="HG481" s="51"/>
      <c r="HH481" s="51"/>
      <c r="HI481" s="51"/>
      <c r="HJ481" s="51"/>
      <c r="HK481" s="51"/>
      <c r="HL481" s="51"/>
      <c r="HM481" s="51"/>
      <c r="HN481" s="51"/>
      <c r="HO481" s="51"/>
      <c r="HP481" s="51"/>
      <c r="HQ481" s="51"/>
      <c r="HR481" s="51"/>
      <c r="HS481" s="51"/>
      <c r="HT481" s="51"/>
      <c r="HU481" s="51"/>
      <c r="HV481" s="51"/>
      <c r="HW481" s="51"/>
      <c r="HX481" s="51"/>
      <c r="HY481" s="51"/>
      <c r="HZ481" s="51"/>
      <c r="IA481" s="51"/>
      <c r="IB481" s="51"/>
      <c r="IC481" s="51"/>
      <c r="ID481" s="51"/>
      <c r="IE481" s="51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</row>
    <row r="482" spans="1:255" ht="12.75" customHeight="1" x14ac:dyDescent="0.2">
      <c r="A482" s="61"/>
      <c r="B482" s="61"/>
      <c r="C482" s="61"/>
      <c r="D482" s="61"/>
      <c r="E482" s="6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  <c r="GH482" s="51"/>
      <c r="GI482" s="51"/>
      <c r="GJ482" s="51"/>
      <c r="GK482" s="51"/>
      <c r="GL482" s="51"/>
      <c r="GM482" s="51"/>
      <c r="GN482" s="51"/>
      <c r="GO482" s="51"/>
      <c r="GP482" s="51"/>
      <c r="GQ482" s="51"/>
      <c r="GR482" s="51"/>
      <c r="GS482" s="51"/>
      <c r="GT482" s="51"/>
      <c r="GU482" s="51"/>
      <c r="GV482" s="51"/>
      <c r="GW482" s="51"/>
      <c r="GX482" s="51"/>
      <c r="GY482" s="51"/>
      <c r="GZ482" s="51"/>
      <c r="HA482" s="51"/>
      <c r="HB482" s="51"/>
      <c r="HC482" s="51"/>
      <c r="HD482" s="51"/>
      <c r="HE482" s="51"/>
      <c r="HF482" s="51"/>
      <c r="HG482" s="51"/>
      <c r="HH482" s="51"/>
      <c r="HI482" s="51"/>
      <c r="HJ482" s="51"/>
      <c r="HK482" s="51"/>
      <c r="HL482" s="51"/>
      <c r="HM482" s="51"/>
      <c r="HN482" s="51"/>
      <c r="HO482" s="51"/>
      <c r="HP482" s="51"/>
      <c r="HQ482" s="51"/>
      <c r="HR482" s="51"/>
      <c r="HS482" s="51"/>
      <c r="HT482" s="51"/>
      <c r="HU482" s="51"/>
      <c r="HV482" s="51"/>
      <c r="HW482" s="51"/>
      <c r="HX482" s="51"/>
      <c r="HY482" s="51"/>
      <c r="HZ482" s="51"/>
      <c r="IA482" s="51"/>
      <c r="IB482" s="51"/>
      <c r="IC482" s="51"/>
      <c r="ID482" s="51"/>
      <c r="IE482" s="51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</row>
    <row r="483" spans="1:255" ht="12.75" customHeight="1" x14ac:dyDescent="0.2">
      <c r="A483" s="61"/>
      <c r="B483" s="61"/>
      <c r="C483" s="61"/>
      <c r="D483" s="61"/>
      <c r="E483" s="6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  <c r="GH483" s="51"/>
      <c r="GI483" s="51"/>
      <c r="GJ483" s="51"/>
      <c r="GK483" s="51"/>
      <c r="GL483" s="51"/>
      <c r="GM483" s="51"/>
      <c r="GN483" s="51"/>
      <c r="GO483" s="51"/>
      <c r="GP483" s="51"/>
      <c r="GQ483" s="51"/>
      <c r="GR483" s="51"/>
      <c r="GS483" s="51"/>
      <c r="GT483" s="51"/>
      <c r="GU483" s="51"/>
      <c r="GV483" s="51"/>
      <c r="GW483" s="51"/>
      <c r="GX483" s="51"/>
      <c r="GY483" s="51"/>
      <c r="GZ483" s="51"/>
      <c r="HA483" s="51"/>
      <c r="HB483" s="51"/>
      <c r="HC483" s="51"/>
      <c r="HD483" s="51"/>
      <c r="HE483" s="51"/>
      <c r="HF483" s="51"/>
      <c r="HG483" s="51"/>
      <c r="HH483" s="51"/>
      <c r="HI483" s="51"/>
      <c r="HJ483" s="51"/>
      <c r="HK483" s="51"/>
      <c r="HL483" s="51"/>
      <c r="HM483" s="51"/>
      <c r="HN483" s="51"/>
      <c r="HO483" s="51"/>
      <c r="HP483" s="51"/>
      <c r="HQ483" s="51"/>
      <c r="HR483" s="51"/>
      <c r="HS483" s="51"/>
      <c r="HT483" s="51"/>
      <c r="HU483" s="51"/>
      <c r="HV483" s="51"/>
      <c r="HW483" s="51"/>
      <c r="HX483" s="51"/>
      <c r="HY483" s="51"/>
      <c r="HZ483" s="51"/>
      <c r="IA483" s="51"/>
      <c r="IB483" s="51"/>
      <c r="IC483" s="51"/>
      <c r="ID483" s="51"/>
      <c r="IE483" s="51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</row>
    <row r="484" spans="1:255" ht="12.75" customHeight="1" x14ac:dyDescent="0.2">
      <c r="A484" s="61"/>
      <c r="B484" s="61"/>
      <c r="C484" s="61"/>
      <c r="D484" s="61"/>
      <c r="E484" s="6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  <c r="GH484" s="51"/>
      <c r="GI484" s="51"/>
      <c r="GJ484" s="51"/>
      <c r="GK484" s="51"/>
      <c r="GL484" s="51"/>
      <c r="GM484" s="51"/>
      <c r="GN484" s="51"/>
      <c r="GO484" s="51"/>
      <c r="GP484" s="51"/>
      <c r="GQ484" s="51"/>
      <c r="GR484" s="51"/>
      <c r="GS484" s="51"/>
      <c r="GT484" s="51"/>
      <c r="GU484" s="51"/>
      <c r="GV484" s="51"/>
      <c r="GW484" s="51"/>
      <c r="GX484" s="51"/>
      <c r="GY484" s="51"/>
      <c r="GZ484" s="51"/>
      <c r="HA484" s="51"/>
      <c r="HB484" s="51"/>
      <c r="HC484" s="51"/>
      <c r="HD484" s="51"/>
      <c r="HE484" s="51"/>
      <c r="HF484" s="51"/>
      <c r="HG484" s="51"/>
      <c r="HH484" s="51"/>
      <c r="HI484" s="51"/>
      <c r="HJ484" s="51"/>
      <c r="HK484" s="51"/>
      <c r="HL484" s="51"/>
      <c r="HM484" s="51"/>
      <c r="HN484" s="51"/>
      <c r="HO484" s="51"/>
      <c r="HP484" s="51"/>
      <c r="HQ484" s="51"/>
      <c r="HR484" s="51"/>
      <c r="HS484" s="51"/>
      <c r="HT484" s="51"/>
      <c r="HU484" s="51"/>
      <c r="HV484" s="51"/>
      <c r="HW484" s="51"/>
      <c r="HX484" s="51"/>
      <c r="HY484" s="51"/>
      <c r="HZ484" s="51"/>
      <c r="IA484" s="51"/>
      <c r="IB484" s="51"/>
      <c r="IC484" s="51"/>
      <c r="ID484" s="51"/>
      <c r="IE484" s="51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</row>
    <row r="485" spans="1:255" ht="12.75" customHeight="1" x14ac:dyDescent="0.2">
      <c r="A485" s="61"/>
      <c r="B485" s="61"/>
      <c r="C485" s="61"/>
      <c r="D485" s="61"/>
      <c r="E485" s="6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  <c r="GH485" s="51"/>
      <c r="GI485" s="51"/>
      <c r="GJ485" s="51"/>
      <c r="GK485" s="51"/>
      <c r="GL485" s="51"/>
      <c r="GM485" s="51"/>
      <c r="GN485" s="51"/>
      <c r="GO485" s="51"/>
      <c r="GP485" s="51"/>
      <c r="GQ485" s="51"/>
      <c r="GR485" s="51"/>
      <c r="GS485" s="51"/>
      <c r="GT485" s="51"/>
      <c r="GU485" s="51"/>
      <c r="GV485" s="51"/>
      <c r="GW485" s="51"/>
      <c r="GX485" s="51"/>
      <c r="GY485" s="51"/>
      <c r="GZ485" s="51"/>
      <c r="HA485" s="51"/>
      <c r="HB485" s="51"/>
      <c r="HC485" s="51"/>
      <c r="HD485" s="51"/>
      <c r="HE485" s="51"/>
      <c r="HF485" s="51"/>
      <c r="HG485" s="51"/>
      <c r="HH485" s="51"/>
      <c r="HI485" s="51"/>
      <c r="HJ485" s="51"/>
      <c r="HK485" s="51"/>
      <c r="HL485" s="51"/>
      <c r="HM485" s="51"/>
      <c r="HN485" s="51"/>
      <c r="HO485" s="51"/>
      <c r="HP485" s="51"/>
      <c r="HQ485" s="51"/>
      <c r="HR485" s="51"/>
      <c r="HS485" s="51"/>
      <c r="HT485" s="51"/>
      <c r="HU485" s="51"/>
      <c r="HV485" s="51"/>
      <c r="HW485" s="51"/>
      <c r="HX485" s="51"/>
      <c r="HY485" s="51"/>
      <c r="HZ485" s="51"/>
      <c r="IA485" s="51"/>
      <c r="IB485" s="51"/>
      <c r="IC485" s="51"/>
      <c r="ID485" s="51"/>
      <c r="IE485" s="51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</row>
    <row r="486" spans="1:255" ht="12.75" customHeight="1" x14ac:dyDescent="0.2">
      <c r="A486" s="61"/>
      <c r="B486" s="61"/>
      <c r="C486" s="61"/>
      <c r="D486" s="61"/>
      <c r="E486" s="6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  <c r="GH486" s="51"/>
      <c r="GI486" s="51"/>
      <c r="GJ486" s="51"/>
      <c r="GK486" s="51"/>
      <c r="GL486" s="51"/>
      <c r="GM486" s="51"/>
      <c r="GN486" s="51"/>
      <c r="GO486" s="51"/>
      <c r="GP486" s="51"/>
      <c r="GQ486" s="51"/>
      <c r="GR486" s="51"/>
      <c r="GS486" s="51"/>
      <c r="GT486" s="51"/>
      <c r="GU486" s="51"/>
      <c r="GV486" s="51"/>
      <c r="GW486" s="51"/>
      <c r="GX486" s="51"/>
      <c r="GY486" s="51"/>
      <c r="GZ486" s="51"/>
      <c r="HA486" s="51"/>
      <c r="HB486" s="51"/>
      <c r="HC486" s="51"/>
      <c r="HD486" s="51"/>
      <c r="HE486" s="51"/>
      <c r="HF486" s="51"/>
      <c r="HG486" s="51"/>
      <c r="HH486" s="51"/>
      <c r="HI486" s="51"/>
      <c r="HJ486" s="51"/>
      <c r="HK486" s="51"/>
      <c r="HL486" s="51"/>
      <c r="HM486" s="51"/>
      <c r="HN486" s="51"/>
      <c r="HO486" s="51"/>
      <c r="HP486" s="51"/>
      <c r="HQ486" s="51"/>
      <c r="HR486" s="51"/>
      <c r="HS486" s="51"/>
      <c r="HT486" s="51"/>
      <c r="HU486" s="51"/>
      <c r="HV486" s="51"/>
      <c r="HW486" s="51"/>
      <c r="HX486" s="51"/>
      <c r="HY486" s="51"/>
      <c r="HZ486" s="51"/>
      <c r="IA486" s="51"/>
      <c r="IB486" s="51"/>
      <c r="IC486" s="51"/>
      <c r="ID486" s="51"/>
      <c r="IE486" s="51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</row>
    <row r="487" spans="1:255" ht="12.75" customHeight="1" x14ac:dyDescent="0.2">
      <c r="A487" s="61"/>
      <c r="B487" s="61"/>
      <c r="C487" s="61"/>
      <c r="D487" s="61"/>
      <c r="E487" s="6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  <c r="GH487" s="51"/>
      <c r="GI487" s="51"/>
      <c r="GJ487" s="51"/>
      <c r="GK487" s="51"/>
      <c r="GL487" s="51"/>
      <c r="GM487" s="51"/>
      <c r="GN487" s="51"/>
      <c r="GO487" s="51"/>
      <c r="GP487" s="51"/>
      <c r="GQ487" s="51"/>
      <c r="GR487" s="51"/>
      <c r="GS487" s="51"/>
      <c r="GT487" s="51"/>
      <c r="GU487" s="51"/>
      <c r="GV487" s="51"/>
      <c r="GW487" s="51"/>
      <c r="GX487" s="51"/>
      <c r="GY487" s="51"/>
      <c r="GZ487" s="51"/>
      <c r="HA487" s="51"/>
      <c r="HB487" s="51"/>
      <c r="HC487" s="51"/>
      <c r="HD487" s="51"/>
      <c r="HE487" s="51"/>
      <c r="HF487" s="51"/>
      <c r="HG487" s="51"/>
      <c r="HH487" s="51"/>
      <c r="HI487" s="51"/>
      <c r="HJ487" s="51"/>
      <c r="HK487" s="51"/>
      <c r="HL487" s="51"/>
      <c r="HM487" s="51"/>
      <c r="HN487" s="51"/>
      <c r="HO487" s="51"/>
      <c r="HP487" s="51"/>
      <c r="HQ487" s="51"/>
      <c r="HR487" s="51"/>
      <c r="HS487" s="51"/>
      <c r="HT487" s="51"/>
      <c r="HU487" s="51"/>
      <c r="HV487" s="51"/>
      <c r="HW487" s="51"/>
      <c r="HX487" s="51"/>
      <c r="HY487" s="51"/>
      <c r="HZ487" s="51"/>
      <c r="IA487" s="51"/>
      <c r="IB487" s="51"/>
      <c r="IC487" s="51"/>
      <c r="ID487" s="51"/>
      <c r="IE487" s="51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</row>
    <row r="488" spans="1:255" ht="12.75" customHeight="1" x14ac:dyDescent="0.2">
      <c r="A488" s="61"/>
      <c r="B488" s="61"/>
      <c r="C488" s="61"/>
      <c r="D488" s="61"/>
      <c r="E488" s="6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  <c r="GH488" s="51"/>
      <c r="GI488" s="51"/>
      <c r="GJ488" s="51"/>
      <c r="GK488" s="51"/>
      <c r="GL488" s="51"/>
      <c r="GM488" s="51"/>
      <c r="GN488" s="51"/>
      <c r="GO488" s="51"/>
      <c r="GP488" s="51"/>
      <c r="GQ488" s="51"/>
      <c r="GR488" s="51"/>
      <c r="GS488" s="51"/>
      <c r="GT488" s="51"/>
      <c r="GU488" s="51"/>
      <c r="GV488" s="51"/>
      <c r="GW488" s="51"/>
      <c r="GX488" s="51"/>
      <c r="GY488" s="51"/>
      <c r="GZ488" s="51"/>
      <c r="HA488" s="51"/>
      <c r="HB488" s="51"/>
      <c r="HC488" s="51"/>
      <c r="HD488" s="51"/>
      <c r="HE488" s="51"/>
      <c r="HF488" s="51"/>
      <c r="HG488" s="51"/>
      <c r="HH488" s="51"/>
      <c r="HI488" s="51"/>
      <c r="HJ488" s="51"/>
      <c r="HK488" s="51"/>
      <c r="HL488" s="51"/>
      <c r="HM488" s="51"/>
      <c r="HN488" s="51"/>
      <c r="HO488" s="51"/>
      <c r="HP488" s="51"/>
      <c r="HQ488" s="51"/>
      <c r="HR488" s="51"/>
      <c r="HS488" s="51"/>
      <c r="HT488" s="51"/>
      <c r="HU488" s="51"/>
      <c r="HV488" s="51"/>
      <c r="HW488" s="51"/>
      <c r="HX488" s="51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</row>
    <row r="489" spans="1:255" ht="12.75" customHeight="1" x14ac:dyDescent="0.2">
      <c r="A489" s="61"/>
      <c r="B489" s="61"/>
      <c r="C489" s="61"/>
      <c r="D489" s="61"/>
      <c r="E489" s="6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  <c r="GH489" s="51"/>
      <c r="GI489" s="51"/>
      <c r="GJ489" s="51"/>
      <c r="GK489" s="51"/>
      <c r="GL489" s="51"/>
      <c r="GM489" s="51"/>
      <c r="GN489" s="51"/>
      <c r="GO489" s="51"/>
      <c r="GP489" s="51"/>
      <c r="GQ489" s="51"/>
      <c r="GR489" s="51"/>
      <c r="GS489" s="51"/>
      <c r="GT489" s="51"/>
      <c r="GU489" s="51"/>
      <c r="GV489" s="51"/>
      <c r="GW489" s="51"/>
      <c r="GX489" s="51"/>
      <c r="GY489" s="51"/>
      <c r="GZ489" s="51"/>
      <c r="HA489" s="51"/>
      <c r="HB489" s="51"/>
      <c r="HC489" s="51"/>
      <c r="HD489" s="51"/>
      <c r="HE489" s="51"/>
      <c r="HF489" s="51"/>
      <c r="HG489" s="51"/>
      <c r="HH489" s="51"/>
      <c r="HI489" s="51"/>
      <c r="HJ489" s="51"/>
      <c r="HK489" s="51"/>
      <c r="HL489" s="51"/>
      <c r="HM489" s="51"/>
      <c r="HN489" s="51"/>
      <c r="HO489" s="51"/>
      <c r="HP489" s="51"/>
      <c r="HQ489" s="51"/>
      <c r="HR489" s="51"/>
      <c r="HS489" s="51"/>
      <c r="HT489" s="51"/>
      <c r="HU489" s="51"/>
      <c r="HV489" s="51"/>
      <c r="HW489" s="51"/>
      <c r="HX489" s="51"/>
      <c r="HY489" s="51"/>
      <c r="HZ489" s="51"/>
      <c r="IA489" s="51"/>
      <c r="IB489" s="51"/>
      <c r="IC489" s="51"/>
      <c r="ID489" s="51"/>
      <c r="IE489" s="51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</row>
    <row r="490" spans="1:255" ht="12.75" customHeight="1" x14ac:dyDescent="0.2">
      <c r="A490" s="61"/>
      <c r="B490" s="61"/>
      <c r="C490" s="61"/>
      <c r="D490" s="61"/>
      <c r="E490" s="6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  <c r="GH490" s="51"/>
      <c r="GI490" s="51"/>
      <c r="GJ490" s="51"/>
      <c r="GK490" s="51"/>
      <c r="GL490" s="51"/>
      <c r="GM490" s="51"/>
      <c r="GN490" s="51"/>
      <c r="GO490" s="51"/>
      <c r="GP490" s="51"/>
      <c r="GQ490" s="51"/>
      <c r="GR490" s="51"/>
      <c r="GS490" s="51"/>
      <c r="GT490" s="51"/>
      <c r="GU490" s="51"/>
      <c r="GV490" s="51"/>
      <c r="GW490" s="51"/>
      <c r="GX490" s="51"/>
      <c r="GY490" s="51"/>
      <c r="GZ490" s="51"/>
      <c r="HA490" s="51"/>
      <c r="HB490" s="51"/>
      <c r="HC490" s="51"/>
      <c r="HD490" s="51"/>
      <c r="HE490" s="51"/>
      <c r="HF490" s="51"/>
      <c r="HG490" s="51"/>
      <c r="HH490" s="51"/>
      <c r="HI490" s="51"/>
      <c r="HJ490" s="51"/>
      <c r="HK490" s="51"/>
      <c r="HL490" s="51"/>
      <c r="HM490" s="51"/>
      <c r="HN490" s="51"/>
      <c r="HO490" s="51"/>
      <c r="HP490" s="51"/>
      <c r="HQ490" s="51"/>
      <c r="HR490" s="51"/>
      <c r="HS490" s="51"/>
      <c r="HT490" s="51"/>
      <c r="HU490" s="51"/>
      <c r="HV490" s="51"/>
      <c r="HW490" s="51"/>
      <c r="HX490" s="51"/>
      <c r="HY490" s="51"/>
      <c r="HZ490" s="51"/>
      <c r="IA490" s="51"/>
      <c r="IB490" s="51"/>
      <c r="IC490" s="51"/>
      <c r="ID490" s="51"/>
      <c r="IE490" s="51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</row>
    <row r="491" spans="1:255" ht="12.75" customHeight="1" x14ac:dyDescent="0.2">
      <c r="A491" s="61"/>
      <c r="B491" s="61"/>
      <c r="C491" s="61"/>
      <c r="D491" s="61"/>
      <c r="E491" s="6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  <c r="GH491" s="51"/>
      <c r="GI491" s="51"/>
      <c r="GJ491" s="51"/>
      <c r="GK491" s="51"/>
      <c r="GL491" s="51"/>
      <c r="GM491" s="51"/>
      <c r="GN491" s="51"/>
      <c r="GO491" s="51"/>
      <c r="GP491" s="51"/>
      <c r="GQ491" s="51"/>
      <c r="GR491" s="51"/>
      <c r="GS491" s="51"/>
      <c r="GT491" s="51"/>
      <c r="GU491" s="51"/>
      <c r="GV491" s="51"/>
      <c r="GW491" s="51"/>
      <c r="GX491" s="51"/>
      <c r="GY491" s="51"/>
      <c r="GZ491" s="51"/>
      <c r="HA491" s="51"/>
      <c r="HB491" s="51"/>
      <c r="HC491" s="51"/>
      <c r="HD491" s="51"/>
      <c r="HE491" s="51"/>
      <c r="HF491" s="51"/>
      <c r="HG491" s="51"/>
      <c r="HH491" s="51"/>
      <c r="HI491" s="51"/>
      <c r="HJ491" s="51"/>
      <c r="HK491" s="51"/>
      <c r="HL491" s="51"/>
      <c r="HM491" s="51"/>
      <c r="HN491" s="51"/>
      <c r="HO491" s="51"/>
      <c r="HP491" s="51"/>
      <c r="HQ491" s="51"/>
      <c r="HR491" s="51"/>
      <c r="HS491" s="51"/>
      <c r="HT491" s="51"/>
      <c r="HU491" s="51"/>
      <c r="HV491" s="51"/>
      <c r="HW491" s="51"/>
      <c r="HX491" s="51"/>
      <c r="HY491" s="51"/>
      <c r="HZ491" s="51"/>
      <c r="IA491" s="51"/>
      <c r="IB491" s="51"/>
      <c r="IC491" s="51"/>
      <c r="ID491" s="51"/>
      <c r="IE491" s="51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</row>
    <row r="492" spans="1:255" ht="12.75" customHeight="1" x14ac:dyDescent="0.2">
      <c r="A492" s="61"/>
      <c r="B492" s="61"/>
      <c r="C492" s="61"/>
      <c r="D492" s="61"/>
      <c r="E492" s="6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  <c r="GH492" s="51"/>
      <c r="GI492" s="51"/>
      <c r="GJ492" s="51"/>
      <c r="GK492" s="51"/>
      <c r="GL492" s="51"/>
      <c r="GM492" s="51"/>
      <c r="GN492" s="51"/>
      <c r="GO492" s="51"/>
      <c r="GP492" s="51"/>
      <c r="GQ492" s="51"/>
      <c r="GR492" s="51"/>
      <c r="GS492" s="51"/>
      <c r="GT492" s="51"/>
      <c r="GU492" s="51"/>
      <c r="GV492" s="51"/>
      <c r="GW492" s="51"/>
      <c r="GX492" s="51"/>
      <c r="GY492" s="51"/>
      <c r="GZ492" s="51"/>
      <c r="HA492" s="51"/>
      <c r="HB492" s="51"/>
      <c r="HC492" s="51"/>
      <c r="HD492" s="51"/>
      <c r="HE492" s="51"/>
      <c r="HF492" s="51"/>
      <c r="HG492" s="51"/>
      <c r="HH492" s="51"/>
      <c r="HI492" s="51"/>
      <c r="HJ492" s="51"/>
      <c r="HK492" s="51"/>
      <c r="HL492" s="51"/>
      <c r="HM492" s="51"/>
      <c r="HN492" s="51"/>
      <c r="HO492" s="51"/>
      <c r="HP492" s="51"/>
      <c r="HQ492" s="51"/>
      <c r="HR492" s="51"/>
      <c r="HS492" s="51"/>
      <c r="HT492" s="51"/>
      <c r="HU492" s="51"/>
      <c r="HV492" s="51"/>
      <c r="HW492" s="51"/>
      <c r="HX492" s="51"/>
      <c r="HY492" s="51"/>
      <c r="HZ492" s="51"/>
      <c r="IA492" s="51"/>
      <c r="IB492" s="51"/>
      <c r="IC492" s="51"/>
      <c r="ID492" s="51"/>
      <c r="IE492" s="51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</row>
    <row r="493" spans="1:255" ht="12.75" customHeight="1" x14ac:dyDescent="0.2">
      <c r="A493" s="61"/>
      <c r="B493" s="61"/>
      <c r="C493" s="61"/>
      <c r="D493" s="61"/>
      <c r="E493" s="6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  <c r="GH493" s="51"/>
      <c r="GI493" s="51"/>
      <c r="GJ493" s="51"/>
      <c r="GK493" s="51"/>
      <c r="GL493" s="51"/>
      <c r="GM493" s="51"/>
      <c r="GN493" s="51"/>
      <c r="GO493" s="51"/>
      <c r="GP493" s="51"/>
      <c r="GQ493" s="51"/>
      <c r="GR493" s="51"/>
      <c r="GS493" s="51"/>
      <c r="GT493" s="51"/>
      <c r="GU493" s="51"/>
      <c r="GV493" s="51"/>
      <c r="GW493" s="51"/>
      <c r="GX493" s="51"/>
      <c r="GY493" s="51"/>
      <c r="GZ493" s="51"/>
      <c r="HA493" s="51"/>
      <c r="HB493" s="51"/>
      <c r="HC493" s="51"/>
      <c r="HD493" s="51"/>
      <c r="HE493" s="51"/>
      <c r="HF493" s="51"/>
      <c r="HG493" s="51"/>
      <c r="HH493" s="51"/>
      <c r="HI493" s="51"/>
      <c r="HJ493" s="51"/>
      <c r="HK493" s="51"/>
      <c r="HL493" s="51"/>
      <c r="HM493" s="51"/>
      <c r="HN493" s="51"/>
      <c r="HO493" s="51"/>
      <c r="HP493" s="51"/>
      <c r="HQ493" s="51"/>
      <c r="HR493" s="51"/>
      <c r="HS493" s="51"/>
      <c r="HT493" s="51"/>
      <c r="HU493" s="51"/>
      <c r="HV493" s="51"/>
      <c r="HW493" s="51"/>
      <c r="HX493" s="51"/>
      <c r="HY493" s="51"/>
      <c r="HZ493" s="51"/>
      <c r="IA493" s="51"/>
      <c r="IB493" s="51"/>
      <c r="IC493" s="51"/>
      <c r="ID493" s="51"/>
      <c r="IE493" s="51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</row>
    <row r="494" spans="1:255" ht="12.75" customHeight="1" x14ac:dyDescent="0.2">
      <c r="A494" s="61"/>
      <c r="B494" s="61"/>
      <c r="C494" s="61"/>
      <c r="D494" s="61"/>
      <c r="E494" s="6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  <c r="GH494" s="51"/>
      <c r="GI494" s="51"/>
      <c r="GJ494" s="51"/>
      <c r="GK494" s="51"/>
      <c r="GL494" s="51"/>
      <c r="GM494" s="51"/>
      <c r="GN494" s="51"/>
      <c r="GO494" s="51"/>
      <c r="GP494" s="51"/>
      <c r="GQ494" s="51"/>
      <c r="GR494" s="51"/>
      <c r="GS494" s="51"/>
      <c r="GT494" s="51"/>
      <c r="GU494" s="51"/>
      <c r="GV494" s="51"/>
      <c r="GW494" s="51"/>
      <c r="GX494" s="51"/>
      <c r="GY494" s="51"/>
      <c r="GZ494" s="51"/>
      <c r="HA494" s="51"/>
      <c r="HB494" s="51"/>
      <c r="HC494" s="51"/>
      <c r="HD494" s="51"/>
      <c r="HE494" s="51"/>
      <c r="HF494" s="51"/>
      <c r="HG494" s="51"/>
      <c r="HH494" s="51"/>
      <c r="HI494" s="51"/>
      <c r="HJ494" s="51"/>
      <c r="HK494" s="51"/>
      <c r="HL494" s="51"/>
      <c r="HM494" s="51"/>
      <c r="HN494" s="51"/>
      <c r="HO494" s="51"/>
      <c r="HP494" s="51"/>
      <c r="HQ494" s="51"/>
      <c r="HR494" s="51"/>
      <c r="HS494" s="51"/>
      <c r="HT494" s="51"/>
      <c r="HU494" s="51"/>
      <c r="HV494" s="51"/>
      <c r="HW494" s="51"/>
      <c r="HX494" s="51"/>
      <c r="HY494" s="51"/>
      <c r="HZ494" s="51"/>
      <c r="IA494" s="51"/>
      <c r="IB494" s="51"/>
      <c r="IC494" s="51"/>
      <c r="ID494" s="51"/>
      <c r="IE494" s="51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</row>
    <row r="495" spans="1:255" ht="12.75" customHeight="1" x14ac:dyDescent="0.2">
      <c r="A495" s="61"/>
      <c r="B495" s="61"/>
      <c r="C495" s="61"/>
      <c r="D495" s="61"/>
      <c r="E495" s="6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  <c r="GH495" s="51"/>
      <c r="GI495" s="51"/>
      <c r="GJ495" s="51"/>
      <c r="GK495" s="51"/>
      <c r="GL495" s="51"/>
      <c r="GM495" s="51"/>
      <c r="GN495" s="51"/>
      <c r="GO495" s="51"/>
      <c r="GP495" s="51"/>
      <c r="GQ495" s="51"/>
      <c r="GR495" s="51"/>
      <c r="GS495" s="51"/>
      <c r="GT495" s="51"/>
      <c r="GU495" s="51"/>
      <c r="GV495" s="51"/>
      <c r="GW495" s="51"/>
      <c r="GX495" s="51"/>
      <c r="GY495" s="51"/>
      <c r="GZ495" s="51"/>
      <c r="HA495" s="51"/>
      <c r="HB495" s="51"/>
      <c r="HC495" s="51"/>
      <c r="HD495" s="51"/>
      <c r="HE495" s="51"/>
      <c r="HF495" s="51"/>
      <c r="HG495" s="51"/>
      <c r="HH495" s="51"/>
      <c r="HI495" s="51"/>
      <c r="HJ495" s="51"/>
      <c r="HK495" s="51"/>
      <c r="HL495" s="51"/>
      <c r="HM495" s="51"/>
      <c r="HN495" s="51"/>
      <c r="HO495" s="51"/>
      <c r="HP495" s="51"/>
      <c r="HQ495" s="51"/>
      <c r="HR495" s="51"/>
      <c r="HS495" s="51"/>
      <c r="HT495" s="51"/>
      <c r="HU495" s="51"/>
      <c r="HV495" s="51"/>
      <c r="HW495" s="51"/>
      <c r="HX495" s="51"/>
      <c r="HY495" s="51"/>
      <c r="HZ495" s="51"/>
      <c r="IA495" s="51"/>
      <c r="IB495" s="51"/>
      <c r="IC495" s="51"/>
      <c r="ID495" s="51"/>
      <c r="IE495" s="51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</row>
    <row r="496" spans="1:255" ht="12.75" customHeight="1" x14ac:dyDescent="0.2">
      <c r="A496" s="61"/>
      <c r="B496" s="61"/>
      <c r="C496" s="61"/>
      <c r="D496" s="61"/>
      <c r="E496" s="6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  <c r="GH496" s="51"/>
      <c r="GI496" s="51"/>
      <c r="GJ496" s="51"/>
      <c r="GK496" s="51"/>
      <c r="GL496" s="51"/>
      <c r="GM496" s="51"/>
      <c r="GN496" s="51"/>
      <c r="GO496" s="51"/>
      <c r="GP496" s="51"/>
      <c r="GQ496" s="51"/>
      <c r="GR496" s="51"/>
      <c r="GS496" s="51"/>
      <c r="GT496" s="51"/>
      <c r="GU496" s="51"/>
      <c r="GV496" s="51"/>
      <c r="GW496" s="51"/>
      <c r="GX496" s="51"/>
      <c r="GY496" s="51"/>
      <c r="GZ496" s="51"/>
      <c r="HA496" s="51"/>
      <c r="HB496" s="51"/>
      <c r="HC496" s="51"/>
      <c r="HD496" s="51"/>
      <c r="HE496" s="51"/>
      <c r="HF496" s="51"/>
      <c r="HG496" s="51"/>
      <c r="HH496" s="51"/>
      <c r="HI496" s="51"/>
      <c r="HJ496" s="51"/>
      <c r="HK496" s="51"/>
      <c r="HL496" s="51"/>
      <c r="HM496" s="51"/>
      <c r="HN496" s="51"/>
      <c r="HO496" s="51"/>
      <c r="HP496" s="51"/>
      <c r="HQ496" s="51"/>
      <c r="HR496" s="51"/>
      <c r="HS496" s="51"/>
      <c r="HT496" s="51"/>
      <c r="HU496" s="51"/>
      <c r="HV496" s="51"/>
      <c r="HW496" s="51"/>
      <c r="HX496" s="51"/>
      <c r="HY496" s="51"/>
      <c r="HZ496" s="51"/>
      <c r="IA496" s="51"/>
      <c r="IB496" s="51"/>
      <c r="IC496" s="51"/>
      <c r="ID496" s="51"/>
      <c r="IE496" s="51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</row>
    <row r="497" spans="1:255" ht="12.75" customHeight="1" x14ac:dyDescent="0.2">
      <c r="A497" s="61"/>
      <c r="B497" s="61"/>
      <c r="C497" s="61"/>
      <c r="D497" s="61"/>
      <c r="E497" s="6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  <c r="GH497" s="51"/>
      <c r="GI497" s="51"/>
      <c r="GJ497" s="51"/>
      <c r="GK497" s="51"/>
      <c r="GL497" s="51"/>
      <c r="GM497" s="51"/>
      <c r="GN497" s="51"/>
      <c r="GO497" s="51"/>
      <c r="GP497" s="51"/>
      <c r="GQ497" s="51"/>
      <c r="GR497" s="51"/>
      <c r="GS497" s="51"/>
      <c r="GT497" s="51"/>
      <c r="GU497" s="51"/>
      <c r="GV497" s="51"/>
      <c r="GW497" s="51"/>
      <c r="GX497" s="51"/>
      <c r="GY497" s="51"/>
      <c r="GZ497" s="51"/>
      <c r="HA497" s="51"/>
      <c r="HB497" s="51"/>
      <c r="HC497" s="51"/>
      <c r="HD497" s="51"/>
      <c r="HE497" s="51"/>
      <c r="HF497" s="51"/>
      <c r="HG497" s="51"/>
      <c r="HH497" s="51"/>
      <c r="HI497" s="51"/>
      <c r="HJ497" s="51"/>
      <c r="HK497" s="51"/>
      <c r="HL497" s="51"/>
      <c r="HM497" s="51"/>
      <c r="HN497" s="51"/>
      <c r="HO497" s="51"/>
      <c r="HP497" s="51"/>
      <c r="HQ497" s="51"/>
      <c r="HR497" s="51"/>
      <c r="HS497" s="51"/>
      <c r="HT497" s="51"/>
      <c r="HU497" s="51"/>
      <c r="HV497" s="51"/>
      <c r="HW497" s="51"/>
      <c r="HX497" s="51"/>
      <c r="HY497" s="51"/>
      <c r="HZ497" s="51"/>
      <c r="IA497" s="51"/>
      <c r="IB497" s="51"/>
      <c r="IC497" s="51"/>
      <c r="ID497" s="51"/>
      <c r="IE497" s="51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</row>
    <row r="498" spans="1:255" ht="12.75" customHeight="1" x14ac:dyDescent="0.2">
      <c r="A498" s="61"/>
      <c r="B498" s="61"/>
      <c r="C498" s="61"/>
      <c r="D498" s="61"/>
      <c r="E498" s="6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  <c r="GH498" s="51"/>
      <c r="GI498" s="51"/>
      <c r="GJ498" s="51"/>
      <c r="GK498" s="51"/>
      <c r="GL498" s="51"/>
      <c r="GM498" s="51"/>
      <c r="GN498" s="51"/>
      <c r="GO498" s="51"/>
      <c r="GP498" s="51"/>
      <c r="GQ498" s="51"/>
      <c r="GR498" s="51"/>
      <c r="GS498" s="51"/>
      <c r="GT498" s="51"/>
      <c r="GU498" s="51"/>
      <c r="GV498" s="51"/>
      <c r="GW498" s="51"/>
      <c r="GX498" s="51"/>
      <c r="GY498" s="51"/>
      <c r="GZ498" s="51"/>
      <c r="HA498" s="51"/>
      <c r="HB498" s="51"/>
      <c r="HC498" s="51"/>
      <c r="HD498" s="51"/>
      <c r="HE498" s="51"/>
      <c r="HF498" s="51"/>
      <c r="HG498" s="51"/>
      <c r="HH498" s="51"/>
      <c r="HI498" s="51"/>
      <c r="HJ498" s="51"/>
      <c r="HK498" s="51"/>
      <c r="HL498" s="51"/>
      <c r="HM498" s="51"/>
      <c r="HN498" s="51"/>
      <c r="HO498" s="51"/>
      <c r="HP498" s="51"/>
      <c r="HQ498" s="51"/>
      <c r="HR498" s="51"/>
      <c r="HS498" s="51"/>
      <c r="HT498" s="51"/>
      <c r="HU498" s="51"/>
      <c r="HV498" s="51"/>
      <c r="HW498" s="51"/>
      <c r="HX498" s="51"/>
      <c r="HY498" s="51"/>
      <c r="HZ498" s="51"/>
      <c r="IA498" s="51"/>
      <c r="IB498" s="51"/>
      <c r="IC498" s="51"/>
      <c r="ID498" s="51"/>
      <c r="IE498" s="51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</row>
    <row r="499" spans="1:255" ht="12.75" customHeight="1" x14ac:dyDescent="0.2">
      <c r="A499" s="61"/>
      <c r="B499" s="61"/>
      <c r="C499" s="61"/>
      <c r="D499" s="61"/>
      <c r="E499" s="6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  <c r="GH499" s="51"/>
      <c r="GI499" s="51"/>
      <c r="GJ499" s="51"/>
      <c r="GK499" s="51"/>
      <c r="GL499" s="51"/>
      <c r="GM499" s="51"/>
      <c r="GN499" s="51"/>
      <c r="GO499" s="51"/>
      <c r="GP499" s="51"/>
      <c r="GQ499" s="51"/>
      <c r="GR499" s="51"/>
      <c r="GS499" s="51"/>
      <c r="GT499" s="51"/>
      <c r="GU499" s="51"/>
      <c r="GV499" s="51"/>
      <c r="GW499" s="51"/>
      <c r="GX499" s="51"/>
      <c r="GY499" s="51"/>
      <c r="GZ499" s="51"/>
      <c r="HA499" s="51"/>
      <c r="HB499" s="51"/>
      <c r="HC499" s="51"/>
      <c r="HD499" s="51"/>
      <c r="HE499" s="51"/>
      <c r="HF499" s="51"/>
      <c r="HG499" s="51"/>
      <c r="HH499" s="51"/>
      <c r="HI499" s="51"/>
      <c r="HJ499" s="51"/>
      <c r="HK499" s="51"/>
      <c r="HL499" s="51"/>
      <c r="HM499" s="51"/>
      <c r="HN499" s="51"/>
      <c r="HO499" s="51"/>
      <c r="HP499" s="51"/>
      <c r="HQ499" s="51"/>
      <c r="HR499" s="51"/>
      <c r="HS499" s="51"/>
      <c r="HT499" s="51"/>
      <c r="HU499" s="51"/>
      <c r="HV499" s="51"/>
      <c r="HW499" s="51"/>
      <c r="HX499" s="51"/>
      <c r="HY499" s="51"/>
      <c r="HZ499" s="51"/>
      <c r="IA499" s="51"/>
      <c r="IB499" s="51"/>
      <c r="IC499" s="51"/>
      <c r="ID499" s="51"/>
      <c r="IE499" s="51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</row>
    <row r="500" spans="1:255" ht="12.75" customHeight="1" x14ac:dyDescent="0.2">
      <c r="A500" s="61"/>
      <c r="B500" s="61"/>
      <c r="C500" s="61"/>
      <c r="D500" s="61"/>
      <c r="E500" s="6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  <c r="GH500" s="51"/>
      <c r="GI500" s="51"/>
      <c r="GJ500" s="51"/>
      <c r="GK500" s="51"/>
      <c r="GL500" s="51"/>
      <c r="GM500" s="51"/>
      <c r="GN500" s="51"/>
      <c r="GO500" s="51"/>
      <c r="GP500" s="51"/>
      <c r="GQ500" s="51"/>
      <c r="GR500" s="51"/>
      <c r="GS500" s="51"/>
      <c r="GT500" s="51"/>
      <c r="GU500" s="51"/>
      <c r="GV500" s="51"/>
      <c r="GW500" s="51"/>
      <c r="GX500" s="51"/>
      <c r="GY500" s="51"/>
      <c r="GZ500" s="51"/>
      <c r="HA500" s="51"/>
      <c r="HB500" s="51"/>
      <c r="HC500" s="51"/>
      <c r="HD500" s="51"/>
      <c r="HE500" s="51"/>
      <c r="HF500" s="51"/>
      <c r="HG500" s="51"/>
      <c r="HH500" s="51"/>
      <c r="HI500" s="51"/>
      <c r="HJ500" s="51"/>
      <c r="HK500" s="51"/>
      <c r="HL500" s="51"/>
      <c r="HM500" s="51"/>
      <c r="HN500" s="51"/>
      <c r="HO500" s="51"/>
      <c r="HP500" s="51"/>
      <c r="HQ500" s="51"/>
      <c r="HR500" s="51"/>
      <c r="HS500" s="51"/>
      <c r="HT500" s="51"/>
      <c r="HU500" s="51"/>
      <c r="HV500" s="51"/>
      <c r="HW500" s="51"/>
      <c r="HX500" s="51"/>
      <c r="HY500" s="51"/>
      <c r="HZ500" s="51"/>
      <c r="IA500" s="51"/>
      <c r="IB500" s="51"/>
      <c r="IC500" s="51"/>
      <c r="ID500" s="51"/>
      <c r="IE500" s="51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</row>
    <row r="501" spans="1:255" ht="12.75" customHeight="1" x14ac:dyDescent="0.2">
      <c r="A501" s="61"/>
      <c r="B501" s="61"/>
      <c r="C501" s="61"/>
      <c r="D501" s="61"/>
      <c r="E501" s="6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  <c r="GH501" s="51"/>
      <c r="GI501" s="51"/>
      <c r="GJ501" s="51"/>
      <c r="GK501" s="51"/>
      <c r="GL501" s="51"/>
      <c r="GM501" s="51"/>
      <c r="GN501" s="51"/>
      <c r="GO501" s="51"/>
      <c r="GP501" s="51"/>
      <c r="GQ501" s="51"/>
      <c r="GR501" s="51"/>
      <c r="GS501" s="51"/>
      <c r="GT501" s="51"/>
      <c r="GU501" s="51"/>
      <c r="GV501" s="51"/>
      <c r="GW501" s="51"/>
      <c r="GX501" s="51"/>
      <c r="GY501" s="51"/>
      <c r="GZ501" s="51"/>
      <c r="HA501" s="51"/>
      <c r="HB501" s="51"/>
      <c r="HC501" s="51"/>
      <c r="HD501" s="51"/>
      <c r="HE501" s="51"/>
      <c r="HF501" s="51"/>
      <c r="HG501" s="51"/>
      <c r="HH501" s="51"/>
      <c r="HI501" s="51"/>
      <c r="HJ501" s="51"/>
      <c r="HK501" s="51"/>
      <c r="HL501" s="51"/>
      <c r="HM501" s="51"/>
      <c r="HN501" s="51"/>
      <c r="HO501" s="51"/>
      <c r="HP501" s="51"/>
      <c r="HQ501" s="51"/>
      <c r="HR501" s="51"/>
      <c r="HS501" s="51"/>
      <c r="HT501" s="51"/>
      <c r="HU501" s="51"/>
      <c r="HV501" s="51"/>
      <c r="HW501" s="51"/>
      <c r="HX501" s="51"/>
      <c r="HY501" s="51"/>
      <c r="HZ501" s="51"/>
      <c r="IA501" s="51"/>
      <c r="IB501" s="51"/>
      <c r="IC501" s="51"/>
      <c r="ID501" s="51"/>
      <c r="IE501" s="51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</row>
    <row r="502" spans="1:255" ht="12.75" customHeight="1" x14ac:dyDescent="0.2">
      <c r="A502" s="61"/>
      <c r="B502" s="61"/>
      <c r="C502" s="61"/>
      <c r="D502" s="61"/>
      <c r="E502" s="6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  <c r="GH502" s="51"/>
      <c r="GI502" s="51"/>
      <c r="GJ502" s="51"/>
      <c r="GK502" s="51"/>
      <c r="GL502" s="51"/>
      <c r="GM502" s="51"/>
      <c r="GN502" s="51"/>
      <c r="GO502" s="51"/>
      <c r="GP502" s="51"/>
      <c r="GQ502" s="51"/>
      <c r="GR502" s="51"/>
      <c r="GS502" s="51"/>
      <c r="GT502" s="51"/>
      <c r="GU502" s="51"/>
      <c r="GV502" s="51"/>
      <c r="GW502" s="51"/>
      <c r="GX502" s="51"/>
      <c r="GY502" s="51"/>
      <c r="GZ502" s="51"/>
      <c r="HA502" s="51"/>
      <c r="HB502" s="51"/>
      <c r="HC502" s="51"/>
      <c r="HD502" s="51"/>
      <c r="HE502" s="51"/>
      <c r="HF502" s="51"/>
      <c r="HG502" s="51"/>
      <c r="HH502" s="51"/>
      <c r="HI502" s="51"/>
      <c r="HJ502" s="51"/>
      <c r="HK502" s="51"/>
      <c r="HL502" s="51"/>
      <c r="HM502" s="51"/>
      <c r="HN502" s="51"/>
      <c r="HO502" s="51"/>
      <c r="HP502" s="51"/>
      <c r="HQ502" s="51"/>
      <c r="HR502" s="51"/>
      <c r="HS502" s="51"/>
      <c r="HT502" s="51"/>
      <c r="HU502" s="51"/>
      <c r="HV502" s="51"/>
      <c r="HW502" s="51"/>
      <c r="HX502" s="51"/>
      <c r="HY502" s="51"/>
      <c r="HZ502" s="51"/>
      <c r="IA502" s="51"/>
      <c r="IB502" s="51"/>
      <c r="IC502" s="51"/>
      <c r="ID502" s="51"/>
      <c r="IE502" s="51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</row>
    <row r="503" spans="1:255" ht="12.75" customHeight="1" x14ac:dyDescent="0.2">
      <c r="A503" s="61"/>
      <c r="B503" s="61"/>
      <c r="C503" s="61"/>
      <c r="D503" s="61"/>
      <c r="E503" s="6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  <c r="GH503" s="51"/>
      <c r="GI503" s="51"/>
      <c r="GJ503" s="51"/>
      <c r="GK503" s="51"/>
      <c r="GL503" s="51"/>
      <c r="GM503" s="51"/>
      <c r="GN503" s="51"/>
      <c r="GO503" s="51"/>
      <c r="GP503" s="51"/>
      <c r="GQ503" s="51"/>
      <c r="GR503" s="51"/>
      <c r="GS503" s="51"/>
      <c r="GT503" s="51"/>
      <c r="GU503" s="51"/>
      <c r="GV503" s="51"/>
      <c r="GW503" s="51"/>
      <c r="GX503" s="51"/>
      <c r="GY503" s="51"/>
      <c r="GZ503" s="51"/>
      <c r="HA503" s="51"/>
      <c r="HB503" s="51"/>
      <c r="HC503" s="51"/>
      <c r="HD503" s="51"/>
      <c r="HE503" s="51"/>
      <c r="HF503" s="51"/>
      <c r="HG503" s="51"/>
      <c r="HH503" s="51"/>
      <c r="HI503" s="51"/>
      <c r="HJ503" s="51"/>
      <c r="HK503" s="51"/>
      <c r="HL503" s="51"/>
      <c r="HM503" s="51"/>
      <c r="HN503" s="51"/>
      <c r="HO503" s="51"/>
      <c r="HP503" s="51"/>
      <c r="HQ503" s="51"/>
      <c r="HR503" s="51"/>
      <c r="HS503" s="51"/>
      <c r="HT503" s="51"/>
      <c r="HU503" s="51"/>
      <c r="HV503" s="51"/>
      <c r="HW503" s="51"/>
      <c r="HX503" s="51"/>
      <c r="HY503" s="51"/>
      <c r="HZ503" s="51"/>
      <c r="IA503" s="51"/>
      <c r="IB503" s="51"/>
      <c r="IC503" s="51"/>
      <c r="ID503" s="51"/>
      <c r="IE503" s="51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</row>
    <row r="504" spans="1:255" ht="12.75" customHeight="1" x14ac:dyDescent="0.2">
      <c r="A504" s="61"/>
      <c r="B504" s="61"/>
      <c r="C504" s="61"/>
      <c r="D504" s="61"/>
      <c r="E504" s="6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  <c r="GH504" s="51"/>
      <c r="GI504" s="51"/>
      <c r="GJ504" s="51"/>
      <c r="GK504" s="51"/>
      <c r="GL504" s="51"/>
      <c r="GM504" s="51"/>
      <c r="GN504" s="51"/>
      <c r="GO504" s="51"/>
      <c r="GP504" s="51"/>
      <c r="GQ504" s="51"/>
      <c r="GR504" s="51"/>
      <c r="GS504" s="51"/>
      <c r="GT504" s="51"/>
      <c r="GU504" s="51"/>
      <c r="GV504" s="51"/>
      <c r="GW504" s="51"/>
      <c r="GX504" s="51"/>
      <c r="GY504" s="51"/>
      <c r="GZ504" s="51"/>
      <c r="HA504" s="51"/>
      <c r="HB504" s="51"/>
      <c r="HC504" s="51"/>
      <c r="HD504" s="51"/>
      <c r="HE504" s="51"/>
      <c r="HF504" s="51"/>
      <c r="HG504" s="51"/>
      <c r="HH504" s="51"/>
      <c r="HI504" s="51"/>
      <c r="HJ504" s="51"/>
      <c r="HK504" s="51"/>
      <c r="HL504" s="51"/>
      <c r="HM504" s="51"/>
      <c r="HN504" s="51"/>
      <c r="HO504" s="51"/>
      <c r="HP504" s="51"/>
      <c r="HQ504" s="51"/>
      <c r="HR504" s="51"/>
      <c r="HS504" s="51"/>
      <c r="HT504" s="51"/>
      <c r="HU504" s="51"/>
      <c r="HV504" s="51"/>
      <c r="HW504" s="51"/>
      <c r="HX504" s="51"/>
      <c r="HY504" s="51"/>
      <c r="HZ504" s="51"/>
      <c r="IA504" s="51"/>
      <c r="IB504" s="51"/>
      <c r="IC504" s="51"/>
      <c r="ID504" s="51"/>
      <c r="IE504" s="51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</row>
    <row r="505" spans="1:255" ht="12.75" customHeight="1" x14ac:dyDescent="0.2">
      <c r="A505" s="61"/>
      <c r="B505" s="61"/>
      <c r="C505" s="61"/>
      <c r="D505" s="61"/>
      <c r="E505" s="6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  <c r="GH505" s="51"/>
      <c r="GI505" s="51"/>
      <c r="GJ505" s="51"/>
      <c r="GK505" s="51"/>
      <c r="GL505" s="51"/>
      <c r="GM505" s="51"/>
      <c r="GN505" s="51"/>
      <c r="GO505" s="51"/>
      <c r="GP505" s="51"/>
      <c r="GQ505" s="51"/>
      <c r="GR505" s="51"/>
      <c r="GS505" s="51"/>
      <c r="GT505" s="51"/>
      <c r="GU505" s="51"/>
      <c r="GV505" s="51"/>
      <c r="GW505" s="51"/>
      <c r="GX505" s="51"/>
      <c r="GY505" s="51"/>
      <c r="GZ505" s="51"/>
      <c r="HA505" s="51"/>
      <c r="HB505" s="51"/>
      <c r="HC505" s="51"/>
      <c r="HD505" s="51"/>
      <c r="HE505" s="51"/>
      <c r="HF505" s="51"/>
      <c r="HG505" s="51"/>
      <c r="HH505" s="51"/>
      <c r="HI505" s="51"/>
      <c r="HJ505" s="51"/>
      <c r="HK505" s="51"/>
      <c r="HL505" s="51"/>
      <c r="HM505" s="51"/>
      <c r="HN505" s="51"/>
      <c r="HO505" s="51"/>
      <c r="HP505" s="51"/>
      <c r="HQ505" s="51"/>
      <c r="HR505" s="51"/>
      <c r="HS505" s="51"/>
      <c r="HT505" s="51"/>
      <c r="HU505" s="51"/>
      <c r="HV505" s="51"/>
      <c r="HW505" s="51"/>
      <c r="HX505" s="51"/>
      <c r="HY505" s="51"/>
      <c r="HZ505" s="51"/>
      <c r="IA505" s="51"/>
      <c r="IB505" s="51"/>
      <c r="IC505" s="51"/>
      <c r="ID505" s="51"/>
      <c r="IE505" s="51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</row>
    <row r="506" spans="1:255" ht="12.75" customHeight="1" x14ac:dyDescent="0.2">
      <c r="A506" s="61"/>
      <c r="B506" s="61"/>
      <c r="C506" s="61"/>
      <c r="D506" s="61"/>
      <c r="E506" s="6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  <c r="GH506" s="51"/>
      <c r="GI506" s="51"/>
      <c r="GJ506" s="51"/>
      <c r="GK506" s="51"/>
      <c r="GL506" s="51"/>
      <c r="GM506" s="51"/>
      <c r="GN506" s="51"/>
      <c r="GO506" s="51"/>
      <c r="GP506" s="51"/>
      <c r="GQ506" s="51"/>
      <c r="GR506" s="51"/>
      <c r="GS506" s="51"/>
      <c r="GT506" s="51"/>
      <c r="GU506" s="51"/>
      <c r="GV506" s="51"/>
      <c r="GW506" s="51"/>
      <c r="GX506" s="51"/>
      <c r="GY506" s="51"/>
      <c r="GZ506" s="51"/>
      <c r="HA506" s="51"/>
      <c r="HB506" s="51"/>
      <c r="HC506" s="51"/>
      <c r="HD506" s="51"/>
      <c r="HE506" s="51"/>
      <c r="HF506" s="51"/>
      <c r="HG506" s="51"/>
      <c r="HH506" s="51"/>
      <c r="HI506" s="51"/>
      <c r="HJ506" s="51"/>
      <c r="HK506" s="51"/>
      <c r="HL506" s="51"/>
      <c r="HM506" s="51"/>
      <c r="HN506" s="51"/>
      <c r="HO506" s="51"/>
      <c r="HP506" s="51"/>
      <c r="HQ506" s="51"/>
      <c r="HR506" s="51"/>
      <c r="HS506" s="51"/>
      <c r="HT506" s="51"/>
      <c r="HU506" s="51"/>
      <c r="HV506" s="51"/>
      <c r="HW506" s="51"/>
      <c r="HX506" s="51"/>
      <c r="HY506" s="51"/>
      <c r="HZ506" s="51"/>
      <c r="IA506" s="51"/>
      <c r="IB506" s="51"/>
      <c r="IC506" s="51"/>
      <c r="ID506" s="51"/>
      <c r="IE506" s="51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</row>
    <row r="507" spans="1:255" ht="12.75" customHeight="1" x14ac:dyDescent="0.2">
      <c r="A507" s="61"/>
      <c r="B507" s="61"/>
      <c r="C507" s="61"/>
      <c r="D507" s="61"/>
      <c r="E507" s="6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  <c r="GH507" s="51"/>
      <c r="GI507" s="51"/>
      <c r="GJ507" s="51"/>
      <c r="GK507" s="51"/>
      <c r="GL507" s="51"/>
      <c r="GM507" s="51"/>
      <c r="GN507" s="51"/>
      <c r="GO507" s="51"/>
      <c r="GP507" s="51"/>
      <c r="GQ507" s="51"/>
      <c r="GR507" s="51"/>
      <c r="GS507" s="51"/>
      <c r="GT507" s="51"/>
      <c r="GU507" s="51"/>
      <c r="GV507" s="51"/>
      <c r="GW507" s="51"/>
      <c r="GX507" s="51"/>
      <c r="GY507" s="51"/>
      <c r="GZ507" s="51"/>
      <c r="HA507" s="51"/>
      <c r="HB507" s="51"/>
      <c r="HC507" s="51"/>
      <c r="HD507" s="51"/>
      <c r="HE507" s="51"/>
      <c r="HF507" s="51"/>
      <c r="HG507" s="51"/>
      <c r="HH507" s="51"/>
      <c r="HI507" s="51"/>
      <c r="HJ507" s="51"/>
      <c r="HK507" s="51"/>
      <c r="HL507" s="51"/>
      <c r="HM507" s="51"/>
      <c r="HN507" s="51"/>
      <c r="HO507" s="51"/>
      <c r="HP507" s="51"/>
      <c r="HQ507" s="51"/>
      <c r="HR507" s="51"/>
      <c r="HS507" s="51"/>
      <c r="HT507" s="51"/>
      <c r="HU507" s="51"/>
      <c r="HV507" s="51"/>
      <c r="HW507" s="51"/>
      <c r="HX507" s="51"/>
      <c r="HY507" s="51"/>
      <c r="HZ507" s="51"/>
      <c r="IA507" s="51"/>
      <c r="IB507" s="51"/>
      <c r="IC507" s="51"/>
      <c r="ID507" s="51"/>
      <c r="IE507" s="51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</row>
    <row r="508" spans="1:255" ht="12.75" customHeight="1" x14ac:dyDescent="0.2">
      <c r="A508" s="61"/>
      <c r="B508" s="61"/>
      <c r="C508" s="61"/>
      <c r="D508" s="61"/>
      <c r="E508" s="6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  <c r="GH508" s="51"/>
      <c r="GI508" s="51"/>
      <c r="GJ508" s="51"/>
      <c r="GK508" s="51"/>
      <c r="GL508" s="51"/>
      <c r="GM508" s="51"/>
      <c r="GN508" s="51"/>
      <c r="GO508" s="51"/>
      <c r="GP508" s="51"/>
      <c r="GQ508" s="51"/>
      <c r="GR508" s="51"/>
      <c r="GS508" s="51"/>
      <c r="GT508" s="51"/>
      <c r="GU508" s="51"/>
      <c r="GV508" s="51"/>
      <c r="GW508" s="51"/>
      <c r="GX508" s="51"/>
      <c r="GY508" s="51"/>
      <c r="GZ508" s="51"/>
      <c r="HA508" s="51"/>
      <c r="HB508" s="51"/>
      <c r="HC508" s="51"/>
      <c r="HD508" s="51"/>
      <c r="HE508" s="51"/>
      <c r="HF508" s="51"/>
      <c r="HG508" s="51"/>
      <c r="HH508" s="51"/>
      <c r="HI508" s="51"/>
      <c r="HJ508" s="51"/>
      <c r="HK508" s="51"/>
      <c r="HL508" s="51"/>
      <c r="HM508" s="51"/>
      <c r="HN508" s="51"/>
      <c r="HO508" s="51"/>
      <c r="HP508" s="51"/>
      <c r="HQ508" s="51"/>
      <c r="HR508" s="51"/>
      <c r="HS508" s="51"/>
      <c r="HT508" s="51"/>
      <c r="HU508" s="51"/>
      <c r="HV508" s="51"/>
      <c r="HW508" s="51"/>
      <c r="HX508" s="51"/>
      <c r="HY508" s="51"/>
      <c r="HZ508" s="51"/>
      <c r="IA508" s="51"/>
      <c r="IB508" s="51"/>
      <c r="IC508" s="51"/>
      <c r="ID508" s="51"/>
      <c r="IE508" s="51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</row>
    <row r="509" spans="1:255" ht="12.75" customHeight="1" x14ac:dyDescent="0.2">
      <c r="A509" s="61"/>
      <c r="B509" s="61"/>
      <c r="C509" s="61"/>
      <c r="D509" s="61"/>
      <c r="E509" s="6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  <c r="GH509" s="51"/>
      <c r="GI509" s="51"/>
      <c r="GJ509" s="51"/>
      <c r="GK509" s="51"/>
      <c r="GL509" s="51"/>
      <c r="GM509" s="51"/>
      <c r="GN509" s="51"/>
      <c r="GO509" s="51"/>
      <c r="GP509" s="51"/>
      <c r="GQ509" s="51"/>
      <c r="GR509" s="51"/>
      <c r="GS509" s="51"/>
      <c r="GT509" s="51"/>
      <c r="GU509" s="51"/>
      <c r="GV509" s="51"/>
      <c r="GW509" s="51"/>
      <c r="GX509" s="51"/>
      <c r="GY509" s="51"/>
      <c r="GZ509" s="51"/>
      <c r="HA509" s="51"/>
      <c r="HB509" s="51"/>
      <c r="HC509" s="51"/>
      <c r="HD509" s="51"/>
      <c r="HE509" s="51"/>
      <c r="HF509" s="51"/>
      <c r="HG509" s="51"/>
      <c r="HH509" s="51"/>
      <c r="HI509" s="51"/>
      <c r="HJ509" s="51"/>
      <c r="HK509" s="51"/>
      <c r="HL509" s="51"/>
      <c r="HM509" s="51"/>
      <c r="HN509" s="51"/>
      <c r="HO509" s="51"/>
      <c r="HP509" s="51"/>
      <c r="HQ509" s="51"/>
      <c r="HR509" s="51"/>
      <c r="HS509" s="51"/>
      <c r="HT509" s="51"/>
      <c r="HU509" s="51"/>
      <c r="HV509" s="51"/>
      <c r="HW509" s="51"/>
      <c r="HX509" s="51"/>
      <c r="HY509" s="51"/>
      <c r="HZ509" s="51"/>
      <c r="IA509" s="51"/>
      <c r="IB509" s="51"/>
      <c r="IC509" s="51"/>
      <c r="ID509" s="51"/>
      <c r="IE509" s="51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</row>
    <row r="510" spans="1:255" ht="12.75" customHeight="1" x14ac:dyDescent="0.2">
      <c r="A510" s="61"/>
      <c r="B510" s="61"/>
      <c r="C510" s="61"/>
      <c r="D510" s="61"/>
      <c r="E510" s="6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  <c r="GH510" s="51"/>
      <c r="GI510" s="51"/>
      <c r="GJ510" s="51"/>
      <c r="GK510" s="51"/>
      <c r="GL510" s="51"/>
      <c r="GM510" s="51"/>
      <c r="GN510" s="51"/>
      <c r="GO510" s="51"/>
      <c r="GP510" s="51"/>
      <c r="GQ510" s="51"/>
      <c r="GR510" s="51"/>
      <c r="GS510" s="51"/>
      <c r="GT510" s="51"/>
      <c r="GU510" s="51"/>
      <c r="GV510" s="51"/>
      <c r="GW510" s="51"/>
      <c r="GX510" s="51"/>
      <c r="GY510" s="51"/>
      <c r="GZ510" s="51"/>
      <c r="HA510" s="51"/>
      <c r="HB510" s="51"/>
      <c r="HC510" s="51"/>
      <c r="HD510" s="51"/>
      <c r="HE510" s="51"/>
      <c r="HF510" s="51"/>
      <c r="HG510" s="51"/>
      <c r="HH510" s="51"/>
      <c r="HI510" s="51"/>
      <c r="HJ510" s="51"/>
      <c r="HK510" s="51"/>
      <c r="HL510" s="51"/>
      <c r="HM510" s="51"/>
      <c r="HN510" s="51"/>
      <c r="HO510" s="51"/>
      <c r="HP510" s="51"/>
      <c r="HQ510" s="51"/>
      <c r="HR510" s="51"/>
      <c r="HS510" s="51"/>
      <c r="HT510" s="51"/>
      <c r="HU510" s="51"/>
      <c r="HV510" s="51"/>
      <c r="HW510" s="51"/>
      <c r="HX510" s="51"/>
      <c r="HY510" s="51"/>
      <c r="HZ510" s="51"/>
      <c r="IA510" s="51"/>
      <c r="IB510" s="51"/>
      <c r="IC510" s="51"/>
      <c r="ID510" s="51"/>
      <c r="IE510" s="51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</row>
    <row r="511" spans="1:255" ht="12.75" customHeight="1" x14ac:dyDescent="0.2">
      <c r="A511" s="61"/>
      <c r="B511" s="61"/>
      <c r="C511" s="61"/>
      <c r="D511" s="61"/>
      <c r="E511" s="6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  <c r="GH511" s="51"/>
      <c r="GI511" s="51"/>
      <c r="GJ511" s="51"/>
      <c r="GK511" s="51"/>
      <c r="GL511" s="51"/>
      <c r="GM511" s="51"/>
      <c r="GN511" s="51"/>
      <c r="GO511" s="51"/>
      <c r="GP511" s="51"/>
      <c r="GQ511" s="51"/>
      <c r="GR511" s="51"/>
      <c r="GS511" s="51"/>
      <c r="GT511" s="51"/>
      <c r="GU511" s="51"/>
      <c r="GV511" s="51"/>
      <c r="GW511" s="51"/>
      <c r="GX511" s="51"/>
      <c r="GY511" s="51"/>
      <c r="GZ511" s="51"/>
      <c r="HA511" s="51"/>
      <c r="HB511" s="51"/>
      <c r="HC511" s="51"/>
      <c r="HD511" s="51"/>
      <c r="HE511" s="51"/>
      <c r="HF511" s="51"/>
      <c r="HG511" s="51"/>
      <c r="HH511" s="51"/>
      <c r="HI511" s="51"/>
      <c r="HJ511" s="51"/>
      <c r="HK511" s="51"/>
      <c r="HL511" s="51"/>
      <c r="HM511" s="51"/>
      <c r="HN511" s="51"/>
      <c r="HO511" s="51"/>
      <c r="HP511" s="51"/>
      <c r="HQ511" s="51"/>
      <c r="HR511" s="51"/>
      <c r="HS511" s="51"/>
      <c r="HT511" s="51"/>
      <c r="HU511" s="51"/>
      <c r="HV511" s="51"/>
      <c r="HW511" s="51"/>
      <c r="HX511" s="51"/>
      <c r="HY511" s="51"/>
      <c r="HZ511" s="51"/>
      <c r="IA511" s="51"/>
      <c r="IB511" s="51"/>
      <c r="IC511" s="51"/>
      <c r="ID511" s="51"/>
      <c r="IE511" s="51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</row>
    <row r="512" spans="1:255" ht="12.75" customHeight="1" x14ac:dyDescent="0.2">
      <c r="A512" s="61"/>
      <c r="B512" s="61"/>
      <c r="C512" s="61"/>
      <c r="D512" s="61"/>
      <c r="E512" s="6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  <c r="GH512" s="51"/>
      <c r="GI512" s="51"/>
      <c r="GJ512" s="51"/>
      <c r="GK512" s="51"/>
      <c r="GL512" s="51"/>
      <c r="GM512" s="51"/>
      <c r="GN512" s="51"/>
      <c r="GO512" s="51"/>
      <c r="GP512" s="51"/>
      <c r="GQ512" s="51"/>
      <c r="GR512" s="51"/>
      <c r="GS512" s="51"/>
      <c r="GT512" s="51"/>
      <c r="GU512" s="51"/>
      <c r="GV512" s="51"/>
      <c r="GW512" s="51"/>
      <c r="GX512" s="51"/>
      <c r="GY512" s="51"/>
      <c r="GZ512" s="51"/>
      <c r="HA512" s="51"/>
      <c r="HB512" s="51"/>
      <c r="HC512" s="51"/>
      <c r="HD512" s="51"/>
      <c r="HE512" s="51"/>
      <c r="HF512" s="51"/>
      <c r="HG512" s="51"/>
      <c r="HH512" s="51"/>
      <c r="HI512" s="51"/>
      <c r="HJ512" s="51"/>
      <c r="HK512" s="51"/>
      <c r="HL512" s="51"/>
      <c r="HM512" s="51"/>
      <c r="HN512" s="51"/>
      <c r="HO512" s="51"/>
      <c r="HP512" s="51"/>
      <c r="HQ512" s="51"/>
      <c r="HR512" s="51"/>
      <c r="HS512" s="51"/>
      <c r="HT512" s="51"/>
      <c r="HU512" s="51"/>
      <c r="HV512" s="51"/>
      <c r="HW512" s="51"/>
      <c r="HX512" s="51"/>
      <c r="HY512" s="51"/>
      <c r="HZ512" s="51"/>
      <c r="IA512" s="51"/>
      <c r="IB512" s="51"/>
      <c r="IC512" s="51"/>
      <c r="ID512" s="51"/>
      <c r="IE512" s="51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</row>
    <row r="513" spans="1:255" ht="12.75" customHeight="1" x14ac:dyDescent="0.2">
      <c r="A513" s="61"/>
      <c r="B513" s="61"/>
      <c r="C513" s="61"/>
      <c r="D513" s="61"/>
      <c r="E513" s="6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  <c r="GH513" s="51"/>
      <c r="GI513" s="51"/>
      <c r="GJ513" s="51"/>
      <c r="GK513" s="51"/>
      <c r="GL513" s="51"/>
      <c r="GM513" s="51"/>
      <c r="GN513" s="51"/>
      <c r="GO513" s="51"/>
      <c r="GP513" s="51"/>
      <c r="GQ513" s="51"/>
      <c r="GR513" s="51"/>
      <c r="GS513" s="51"/>
      <c r="GT513" s="51"/>
      <c r="GU513" s="51"/>
      <c r="GV513" s="51"/>
      <c r="GW513" s="51"/>
      <c r="GX513" s="51"/>
      <c r="GY513" s="51"/>
      <c r="GZ513" s="51"/>
      <c r="HA513" s="51"/>
      <c r="HB513" s="51"/>
      <c r="HC513" s="51"/>
      <c r="HD513" s="51"/>
      <c r="HE513" s="51"/>
      <c r="HF513" s="51"/>
      <c r="HG513" s="51"/>
      <c r="HH513" s="51"/>
      <c r="HI513" s="51"/>
      <c r="HJ513" s="51"/>
      <c r="HK513" s="51"/>
      <c r="HL513" s="51"/>
      <c r="HM513" s="51"/>
      <c r="HN513" s="51"/>
      <c r="HO513" s="51"/>
      <c r="HP513" s="51"/>
      <c r="HQ513" s="51"/>
      <c r="HR513" s="51"/>
      <c r="HS513" s="51"/>
      <c r="HT513" s="51"/>
      <c r="HU513" s="51"/>
      <c r="HV513" s="51"/>
      <c r="HW513" s="51"/>
      <c r="HX513" s="51"/>
      <c r="HY513" s="51"/>
      <c r="HZ513" s="51"/>
      <c r="IA513" s="51"/>
      <c r="IB513" s="51"/>
      <c r="IC513" s="51"/>
      <c r="ID513" s="51"/>
      <c r="IE513" s="51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</row>
    <row r="514" spans="1:255" ht="12.75" customHeight="1" x14ac:dyDescent="0.2">
      <c r="A514" s="61"/>
      <c r="B514" s="61"/>
      <c r="C514" s="61"/>
      <c r="D514" s="61"/>
      <c r="E514" s="6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  <c r="GH514" s="51"/>
      <c r="GI514" s="51"/>
      <c r="GJ514" s="51"/>
      <c r="GK514" s="51"/>
      <c r="GL514" s="51"/>
      <c r="GM514" s="51"/>
      <c r="GN514" s="51"/>
      <c r="GO514" s="51"/>
      <c r="GP514" s="51"/>
      <c r="GQ514" s="51"/>
      <c r="GR514" s="51"/>
      <c r="GS514" s="51"/>
      <c r="GT514" s="51"/>
      <c r="GU514" s="51"/>
      <c r="GV514" s="51"/>
      <c r="GW514" s="51"/>
      <c r="GX514" s="51"/>
      <c r="GY514" s="51"/>
      <c r="GZ514" s="51"/>
      <c r="HA514" s="51"/>
      <c r="HB514" s="51"/>
      <c r="HC514" s="51"/>
      <c r="HD514" s="51"/>
      <c r="HE514" s="51"/>
      <c r="HF514" s="51"/>
      <c r="HG514" s="51"/>
      <c r="HH514" s="51"/>
      <c r="HI514" s="51"/>
      <c r="HJ514" s="51"/>
      <c r="HK514" s="51"/>
      <c r="HL514" s="51"/>
      <c r="HM514" s="51"/>
      <c r="HN514" s="51"/>
      <c r="HO514" s="51"/>
      <c r="HP514" s="51"/>
      <c r="HQ514" s="51"/>
      <c r="HR514" s="51"/>
      <c r="HS514" s="51"/>
      <c r="HT514" s="51"/>
      <c r="HU514" s="51"/>
      <c r="HV514" s="51"/>
      <c r="HW514" s="51"/>
      <c r="HX514" s="51"/>
      <c r="HY514" s="51"/>
      <c r="HZ514" s="51"/>
      <c r="IA514" s="51"/>
      <c r="IB514" s="51"/>
      <c r="IC514" s="51"/>
      <c r="ID514" s="51"/>
      <c r="IE514" s="51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</row>
    <row r="515" spans="1:255" ht="12.75" customHeight="1" x14ac:dyDescent="0.2">
      <c r="A515" s="61"/>
      <c r="B515" s="61"/>
      <c r="C515" s="61"/>
      <c r="D515" s="61"/>
      <c r="E515" s="6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  <c r="GH515" s="51"/>
      <c r="GI515" s="51"/>
      <c r="GJ515" s="51"/>
      <c r="GK515" s="51"/>
      <c r="GL515" s="51"/>
      <c r="GM515" s="51"/>
      <c r="GN515" s="51"/>
      <c r="GO515" s="51"/>
      <c r="GP515" s="51"/>
      <c r="GQ515" s="51"/>
      <c r="GR515" s="51"/>
      <c r="GS515" s="51"/>
      <c r="GT515" s="51"/>
      <c r="GU515" s="51"/>
      <c r="GV515" s="51"/>
      <c r="GW515" s="51"/>
      <c r="GX515" s="51"/>
      <c r="GY515" s="51"/>
      <c r="GZ515" s="51"/>
      <c r="HA515" s="51"/>
      <c r="HB515" s="51"/>
      <c r="HC515" s="51"/>
      <c r="HD515" s="51"/>
      <c r="HE515" s="51"/>
      <c r="HF515" s="51"/>
      <c r="HG515" s="51"/>
      <c r="HH515" s="51"/>
      <c r="HI515" s="51"/>
      <c r="HJ515" s="51"/>
      <c r="HK515" s="51"/>
      <c r="HL515" s="51"/>
      <c r="HM515" s="51"/>
      <c r="HN515" s="51"/>
      <c r="HO515" s="51"/>
      <c r="HP515" s="51"/>
      <c r="HQ515" s="51"/>
      <c r="HR515" s="51"/>
      <c r="HS515" s="51"/>
      <c r="HT515" s="51"/>
      <c r="HU515" s="51"/>
      <c r="HV515" s="51"/>
      <c r="HW515" s="51"/>
      <c r="HX515" s="51"/>
      <c r="HY515" s="51"/>
      <c r="HZ515" s="51"/>
      <c r="IA515" s="51"/>
      <c r="IB515" s="51"/>
      <c r="IC515" s="51"/>
      <c r="ID515" s="51"/>
      <c r="IE515" s="51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</row>
    <row r="516" spans="1:255" ht="12.75" customHeight="1" x14ac:dyDescent="0.2">
      <c r="A516" s="61"/>
      <c r="B516" s="61"/>
      <c r="C516" s="61"/>
      <c r="D516" s="61"/>
      <c r="E516" s="6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  <c r="GH516" s="51"/>
      <c r="GI516" s="51"/>
      <c r="GJ516" s="51"/>
      <c r="GK516" s="51"/>
      <c r="GL516" s="51"/>
      <c r="GM516" s="51"/>
      <c r="GN516" s="51"/>
      <c r="GO516" s="51"/>
      <c r="GP516" s="51"/>
      <c r="GQ516" s="51"/>
      <c r="GR516" s="51"/>
      <c r="GS516" s="51"/>
      <c r="GT516" s="51"/>
      <c r="GU516" s="51"/>
      <c r="GV516" s="51"/>
      <c r="GW516" s="51"/>
      <c r="GX516" s="51"/>
      <c r="GY516" s="51"/>
      <c r="GZ516" s="51"/>
      <c r="HA516" s="51"/>
      <c r="HB516" s="51"/>
      <c r="HC516" s="51"/>
      <c r="HD516" s="51"/>
      <c r="HE516" s="51"/>
      <c r="HF516" s="51"/>
      <c r="HG516" s="51"/>
      <c r="HH516" s="51"/>
      <c r="HI516" s="51"/>
      <c r="HJ516" s="51"/>
      <c r="HK516" s="51"/>
      <c r="HL516" s="51"/>
      <c r="HM516" s="51"/>
      <c r="HN516" s="51"/>
      <c r="HO516" s="51"/>
      <c r="HP516" s="51"/>
      <c r="HQ516" s="51"/>
      <c r="HR516" s="51"/>
      <c r="HS516" s="51"/>
      <c r="HT516" s="51"/>
      <c r="HU516" s="51"/>
      <c r="HV516" s="51"/>
      <c r="HW516" s="51"/>
      <c r="HX516" s="51"/>
      <c r="HY516" s="51"/>
      <c r="HZ516" s="51"/>
      <c r="IA516" s="51"/>
      <c r="IB516" s="51"/>
      <c r="IC516" s="51"/>
      <c r="ID516" s="51"/>
      <c r="IE516" s="51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</row>
    <row r="517" spans="1:255" ht="12.75" customHeight="1" x14ac:dyDescent="0.2">
      <c r="A517" s="61"/>
      <c r="B517" s="61"/>
      <c r="C517" s="61"/>
      <c r="D517" s="61"/>
      <c r="E517" s="6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  <c r="GH517" s="51"/>
      <c r="GI517" s="51"/>
      <c r="GJ517" s="51"/>
      <c r="GK517" s="51"/>
      <c r="GL517" s="51"/>
      <c r="GM517" s="51"/>
      <c r="GN517" s="51"/>
      <c r="GO517" s="51"/>
      <c r="GP517" s="51"/>
      <c r="GQ517" s="51"/>
      <c r="GR517" s="51"/>
      <c r="GS517" s="51"/>
      <c r="GT517" s="51"/>
      <c r="GU517" s="51"/>
      <c r="GV517" s="51"/>
      <c r="GW517" s="51"/>
      <c r="GX517" s="51"/>
      <c r="GY517" s="51"/>
      <c r="GZ517" s="51"/>
      <c r="HA517" s="51"/>
      <c r="HB517" s="51"/>
      <c r="HC517" s="51"/>
      <c r="HD517" s="51"/>
      <c r="HE517" s="51"/>
      <c r="HF517" s="51"/>
      <c r="HG517" s="51"/>
      <c r="HH517" s="51"/>
      <c r="HI517" s="51"/>
      <c r="HJ517" s="51"/>
      <c r="HK517" s="51"/>
      <c r="HL517" s="51"/>
      <c r="HM517" s="51"/>
      <c r="HN517" s="51"/>
      <c r="HO517" s="51"/>
      <c r="HP517" s="51"/>
      <c r="HQ517" s="51"/>
      <c r="HR517" s="51"/>
      <c r="HS517" s="51"/>
      <c r="HT517" s="51"/>
      <c r="HU517" s="51"/>
      <c r="HV517" s="51"/>
      <c r="HW517" s="51"/>
      <c r="HX517" s="51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</row>
    <row r="518" spans="1:255" ht="12.75" customHeight="1" x14ac:dyDescent="0.2">
      <c r="A518" s="61"/>
      <c r="B518" s="61"/>
      <c r="C518" s="61"/>
      <c r="D518" s="61"/>
      <c r="E518" s="6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  <c r="GH518" s="51"/>
      <c r="GI518" s="51"/>
      <c r="GJ518" s="51"/>
      <c r="GK518" s="51"/>
      <c r="GL518" s="51"/>
      <c r="GM518" s="51"/>
      <c r="GN518" s="51"/>
      <c r="GO518" s="51"/>
      <c r="GP518" s="51"/>
      <c r="GQ518" s="51"/>
      <c r="GR518" s="51"/>
      <c r="GS518" s="51"/>
      <c r="GT518" s="51"/>
      <c r="GU518" s="51"/>
      <c r="GV518" s="51"/>
      <c r="GW518" s="51"/>
      <c r="GX518" s="51"/>
      <c r="GY518" s="51"/>
      <c r="GZ518" s="51"/>
      <c r="HA518" s="51"/>
      <c r="HB518" s="51"/>
      <c r="HC518" s="51"/>
      <c r="HD518" s="51"/>
      <c r="HE518" s="51"/>
      <c r="HF518" s="51"/>
      <c r="HG518" s="51"/>
      <c r="HH518" s="51"/>
      <c r="HI518" s="51"/>
      <c r="HJ518" s="51"/>
      <c r="HK518" s="51"/>
      <c r="HL518" s="51"/>
      <c r="HM518" s="51"/>
      <c r="HN518" s="51"/>
      <c r="HO518" s="51"/>
      <c r="HP518" s="51"/>
      <c r="HQ518" s="51"/>
      <c r="HR518" s="51"/>
      <c r="HS518" s="51"/>
      <c r="HT518" s="51"/>
      <c r="HU518" s="51"/>
      <c r="HV518" s="51"/>
      <c r="HW518" s="51"/>
      <c r="HX518" s="51"/>
      <c r="HY518" s="51"/>
      <c r="HZ518" s="51"/>
      <c r="IA518" s="51"/>
      <c r="IB518" s="51"/>
      <c r="IC518" s="51"/>
      <c r="ID518" s="51"/>
      <c r="IE518" s="51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</row>
    <row r="519" spans="1:255" ht="12.75" customHeight="1" x14ac:dyDescent="0.2">
      <c r="A519" s="61"/>
      <c r="B519" s="61"/>
      <c r="C519" s="61"/>
      <c r="D519" s="61"/>
      <c r="E519" s="6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  <c r="GH519" s="51"/>
      <c r="GI519" s="51"/>
      <c r="GJ519" s="51"/>
      <c r="GK519" s="51"/>
      <c r="GL519" s="51"/>
      <c r="GM519" s="51"/>
      <c r="GN519" s="51"/>
      <c r="GO519" s="51"/>
      <c r="GP519" s="51"/>
      <c r="GQ519" s="51"/>
      <c r="GR519" s="51"/>
      <c r="GS519" s="51"/>
      <c r="GT519" s="51"/>
      <c r="GU519" s="51"/>
      <c r="GV519" s="51"/>
      <c r="GW519" s="51"/>
      <c r="GX519" s="51"/>
      <c r="GY519" s="51"/>
      <c r="GZ519" s="51"/>
      <c r="HA519" s="51"/>
      <c r="HB519" s="51"/>
      <c r="HC519" s="51"/>
      <c r="HD519" s="51"/>
      <c r="HE519" s="51"/>
      <c r="HF519" s="51"/>
      <c r="HG519" s="51"/>
      <c r="HH519" s="51"/>
      <c r="HI519" s="51"/>
      <c r="HJ519" s="51"/>
      <c r="HK519" s="51"/>
      <c r="HL519" s="51"/>
      <c r="HM519" s="51"/>
      <c r="HN519" s="51"/>
      <c r="HO519" s="51"/>
      <c r="HP519" s="51"/>
      <c r="HQ519" s="51"/>
      <c r="HR519" s="51"/>
      <c r="HS519" s="51"/>
      <c r="HT519" s="51"/>
      <c r="HU519" s="51"/>
      <c r="HV519" s="51"/>
      <c r="HW519" s="51"/>
      <c r="HX519" s="51"/>
      <c r="HY519" s="51"/>
      <c r="HZ519" s="51"/>
      <c r="IA519" s="51"/>
      <c r="IB519" s="51"/>
      <c r="IC519" s="51"/>
      <c r="ID519" s="51"/>
      <c r="IE519" s="51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</row>
    <row r="520" spans="1:255" ht="12.75" customHeight="1" x14ac:dyDescent="0.2">
      <c r="A520" s="61"/>
      <c r="B520" s="61"/>
      <c r="C520" s="61"/>
      <c r="D520" s="61"/>
      <c r="E520" s="6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  <c r="GH520" s="51"/>
      <c r="GI520" s="51"/>
      <c r="GJ520" s="51"/>
      <c r="GK520" s="51"/>
      <c r="GL520" s="51"/>
      <c r="GM520" s="51"/>
      <c r="GN520" s="51"/>
      <c r="GO520" s="51"/>
      <c r="GP520" s="51"/>
      <c r="GQ520" s="51"/>
      <c r="GR520" s="51"/>
      <c r="GS520" s="51"/>
      <c r="GT520" s="51"/>
      <c r="GU520" s="51"/>
      <c r="GV520" s="51"/>
      <c r="GW520" s="51"/>
      <c r="GX520" s="51"/>
      <c r="GY520" s="51"/>
      <c r="GZ520" s="51"/>
      <c r="HA520" s="51"/>
      <c r="HB520" s="51"/>
      <c r="HC520" s="51"/>
      <c r="HD520" s="51"/>
      <c r="HE520" s="51"/>
      <c r="HF520" s="51"/>
      <c r="HG520" s="51"/>
      <c r="HH520" s="51"/>
      <c r="HI520" s="51"/>
      <c r="HJ520" s="51"/>
      <c r="HK520" s="51"/>
      <c r="HL520" s="51"/>
      <c r="HM520" s="51"/>
      <c r="HN520" s="51"/>
      <c r="HO520" s="51"/>
      <c r="HP520" s="51"/>
      <c r="HQ520" s="51"/>
      <c r="HR520" s="51"/>
      <c r="HS520" s="51"/>
      <c r="HT520" s="51"/>
      <c r="HU520" s="51"/>
      <c r="HV520" s="51"/>
      <c r="HW520" s="51"/>
      <c r="HX520" s="51"/>
      <c r="HY520" s="51"/>
      <c r="HZ520" s="51"/>
      <c r="IA520" s="51"/>
      <c r="IB520" s="51"/>
      <c r="IC520" s="51"/>
      <c r="ID520" s="51"/>
      <c r="IE520" s="51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</row>
    <row r="521" spans="1:255" ht="12.75" customHeight="1" x14ac:dyDescent="0.2">
      <c r="A521" s="61"/>
      <c r="B521" s="61"/>
      <c r="C521" s="61"/>
      <c r="D521" s="61"/>
      <c r="E521" s="6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  <c r="GH521" s="51"/>
      <c r="GI521" s="51"/>
      <c r="GJ521" s="51"/>
      <c r="GK521" s="51"/>
      <c r="GL521" s="51"/>
      <c r="GM521" s="51"/>
      <c r="GN521" s="51"/>
      <c r="GO521" s="51"/>
      <c r="GP521" s="51"/>
      <c r="GQ521" s="51"/>
      <c r="GR521" s="51"/>
      <c r="GS521" s="51"/>
      <c r="GT521" s="51"/>
      <c r="GU521" s="51"/>
      <c r="GV521" s="51"/>
      <c r="GW521" s="51"/>
      <c r="GX521" s="51"/>
      <c r="GY521" s="51"/>
      <c r="GZ521" s="51"/>
      <c r="HA521" s="51"/>
      <c r="HB521" s="51"/>
      <c r="HC521" s="51"/>
      <c r="HD521" s="51"/>
      <c r="HE521" s="51"/>
      <c r="HF521" s="51"/>
      <c r="HG521" s="51"/>
      <c r="HH521" s="51"/>
      <c r="HI521" s="51"/>
      <c r="HJ521" s="51"/>
      <c r="HK521" s="51"/>
      <c r="HL521" s="51"/>
      <c r="HM521" s="51"/>
      <c r="HN521" s="51"/>
      <c r="HO521" s="51"/>
      <c r="HP521" s="51"/>
      <c r="HQ521" s="51"/>
      <c r="HR521" s="51"/>
      <c r="HS521" s="51"/>
      <c r="HT521" s="51"/>
      <c r="HU521" s="51"/>
      <c r="HV521" s="51"/>
      <c r="HW521" s="51"/>
      <c r="HX521" s="51"/>
      <c r="HY521" s="51"/>
      <c r="HZ521" s="51"/>
      <c r="IA521" s="51"/>
      <c r="IB521" s="51"/>
      <c r="IC521" s="51"/>
      <c r="ID521" s="51"/>
      <c r="IE521" s="51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</row>
    <row r="522" spans="1:255" ht="12.75" customHeight="1" x14ac:dyDescent="0.2">
      <c r="A522" s="61"/>
      <c r="B522" s="61"/>
      <c r="C522" s="61"/>
      <c r="D522" s="61"/>
      <c r="E522" s="6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  <c r="GH522" s="51"/>
      <c r="GI522" s="51"/>
      <c r="GJ522" s="51"/>
      <c r="GK522" s="51"/>
      <c r="GL522" s="51"/>
      <c r="GM522" s="51"/>
      <c r="GN522" s="51"/>
      <c r="GO522" s="51"/>
      <c r="GP522" s="51"/>
      <c r="GQ522" s="51"/>
      <c r="GR522" s="51"/>
      <c r="GS522" s="51"/>
      <c r="GT522" s="51"/>
      <c r="GU522" s="51"/>
      <c r="GV522" s="51"/>
      <c r="GW522" s="51"/>
      <c r="GX522" s="51"/>
      <c r="GY522" s="51"/>
      <c r="GZ522" s="51"/>
      <c r="HA522" s="51"/>
      <c r="HB522" s="51"/>
      <c r="HC522" s="51"/>
      <c r="HD522" s="51"/>
      <c r="HE522" s="51"/>
      <c r="HF522" s="51"/>
      <c r="HG522" s="51"/>
      <c r="HH522" s="51"/>
      <c r="HI522" s="51"/>
      <c r="HJ522" s="51"/>
      <c r="HK522" s="51"/>
      <c r="HL522" s="51"/>
      <c r="HM522" s="51"/>
      <c r="HN522" s="51"/>
      <c r="HO522" s="51"/>
      <c r="HP522" s="51"/>
      <c r="HQ522" s="51"/>
      <c r="HR522" s="51"/>
      <c r="HS522" s="51"/>
      <c r="HT522" s="51"/>
      <c r="HU522" s="51"/>
      <c r="HV522" s="51"/>
      <c r="HW522" s="51"/>
      <c r="HX522" s="51"/>
      <c r="HY522" s="51"/>
      <c r="HZ522" s="51"/>
      <c r="IA522" s="51"/>
      <c r="IB522" s="51"/>
      <c r="IC522" s="51"/>
      <c r="ID522" s="51"/>
      <c r="IE522" s="51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</row>
    <row r="523" spans="1:255" ht="12.75" customHeight="1" x14ac:dyDescent="0.2">
      <c r="A523" s="61"/>
      <c r="B523" s="61"/>
      <c r="C523" s="61"/>
      <c r="D523" s="61"/>
      <c r="E523" s="6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  <c r="GH523" s="51"/>
      <c r="GI523" s="51"/>
      <c r="GJ523" s="51"/>
      <c r="GK523" s="51"/>
      <c r="GL523" s="51"/>
      <c r="GM523" s="51"/>
      <c r="GN523" s="51"/>
      <c r="GO523" s="51"/>
      <c r="GP523" s="51"/>
      <c r="GQ523" s="51"/>
      <c r="GR523" s="51"/>
      <c r="GS523" s="51"/>
      <c r="GT523" s="51"/>
      <c r="GU523" s="51"/>
      <c r="GV523" s="51"/>
      <c r="GW523" s="51"/>
      <c r="GX523" s="51"/>
      <c r="GY523" s="51"/>
      <c r="GZ523" s="51"/>
      <c r="HA523" s="51"/>
      <c r="HB523" s="51"/>
      <c r="HC523" s="51"/>
      <c r="HD523" s="51"/>
      <c r="HE523" s="51"/>
      <c r="HF523" s="51"/>
      <c r="HG523" s="51"/>
      <c r="HH523" s="51"/>
      <c r="HI523" s="51"/>
      <c r="HJ523" s="51"/>
      <c r="HK523" s="51"/>
      <c r="HL523" s="51"/>
      <c r="HM523" s="51"/>
      <c r="HN523" s="51"/>
      <c r="HO523" s="51"/>
      <c r="HP523" s="51"/>
      <c r="HQ523" s="51"/>
      <c r="HR523" s="51"/>
      <c r="HS523" s="51"/>
      <c r="HT523" s="51"/>
      <c r="HU523" s="51"/>
      <c r="HV523" s="51"/>
      <c r="HW523" s="51"/>
      <c r="HX523" s="51"/>
      <c r="HY523" s="51"/>
      <c r="HZ523" s="51"/>
      <c r="IA523" s="51"/>
      <c r="IB523" s="51"/>
      <c r="IC523" s="51"/>
      <c r="ID523" s="51"/>
      <c r="IE523" s="51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</row>
    <row r="524" spans="1:255" ht="12.75" customHeight="1" x14ac:dyDescent="0.2">
      <c r="A524" s="61"/>
      <c r="B524" s="61"/>
      <c r="C524" s="61"/>
      <c r="D524" s="61"/>
      <c r="E524" s="6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  <c r="GH524" s="51"/>
      <c r="GI524" s="51"/>
      <c r="GJ524" s="51"/>
      <c r="GK524" s="51"/>
      <c r="GL524" s="51"/>
      <c r="GM524" s="51"/>
      <c r="GN524" s="51"/>
      <c r="GO524" s="51"/>
      <c r="GP524" s="51"/>
      <c r="GQ524" s="51"/>
      <c r="GR524" s="51"/>
      <c r="GS524" s="51"/>
      <c r="GT524" s="51"/>
      <c r="GU524" s="51"/>
      <c r="GV524" s="51"/>
      <c r="GW524" s="51"/>
      <c r="GX524" s="51"/>
      <c r="GY524" s="51"/>
      <c r="GZ524" s="51"/>
      <c r="HA524" s="51"/>
      <c r="HB524" s="51"/>
      <c r="HC524" s="51"/>
      <c r="HD524" s="51"/>
      <c r="HE524" s="51"/>
      <c r="HF524" s="51"/>
      <c r="HG524" s="51"/>
      <c r="HH524" s="51"/>
      <c r="HI524" s="51"/>
      <c r="HJ524" s="51"/>
      <c r="HK524" s="51"/>
      <c r="HL524" s="51"/>
      <c r="HM524" s="51"/>
      <c r="HN524" s="51"/>
      <c r="HO524" s="51"/>
      <c r="HP524" s="51"/>
      <c r="HQ524" s="51"/>
      <c r="HR524" s="51"/>
      <c r="HS524" s="51"/>
      <c r="HT524" s="51"/>
      <c r="HU524" s="51"/>
      <c r="HV524" s="51"/>
      <c r="HW524" s="51"/>
      <c r="HX524" s="51"/>
      <c r="HY524" s="51"/>
      <c r="HZ524" s="51"/>
      <c r="IA524" s="51"/>
      <c r="IB524" s="51"/>
      <c r="IC524" s="51"/>
      <c r="ID524" s="51"/>
      <c r="IE524" s="51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</row>
    <row r="525" spans="1:255" ht="12.75" customHeight="1" x14ac:dyDescent="0.2">
      <c r="A525" s="61"/>
      <c r="B525" s="61"/>
      <c r="C525" s="61"/>
      <c r="D525" s="61"/>
      <c r="E525" s="6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  <c r="GH525" s="51"/>
      <c r="GI525" s="51"/>
      <c r="GJ525" s="51"/>
      <c r="GK525" s="51"/>
      <c r="GL525" s="51"/>
      <c r="GM525" s="51"/>
      <c r="GN525" s="51"/>
      <c r="GO525" s="51"/>
      <c r="GP525" s="51"/>
      <c r="GQ525" s="51"/>
      <c r="GR525" s="51"/>
      <c r="GS525" s="51"/>
      <c r="GT525" s="51"/>
      <c r="GU525" s="51"/>
      <c r="GV525" s="51"/>
      <c r="GW525" s="51"/>
      <c r="GX525" s="51"/>
      <c r="GY525" s="51"/>
      <c r="GZ525" s="51"/>
      <c r="HA525" s="51"/>
      <c r="HB525" s="51"/>
      <c r="HC525" s="51"/>
      <c r="HD525" s="51"/>
      <c r="HE525" s="51"/>
      <c r="HF525" s="51"/>
      <c r="HG525" s="51"/>
      <c r="HH525" s="51"/>
      <c r="HI525" s="51"/>
      <c r="HJ525" s="51"/>
      <c r="HK525" s="51"/>
      <c r="HL525" s="51"/>
      <c r="HM525" s="51"/>
      <c r="HN525" s="51"/>
      <c r="HO525" s="51"/>
      <c r="HP525" s="51"/>
      <c r="HQ525" s="51"/>
      <c r="HR525" s="51"/>
      <c r="HS525" s="51"/>
      <c r="HT525" s="51"/>
      <c r="HU525" s="51"/>
      <c r="HV525" s="51"/>
      <c r="HW525" s="51"/>
      <c r="HX525" s="51"/>
      <c r="HY525" s="51"/>
      <c r="HZ525" s="51"/>
      <c r="IA525" s="51"/>
      <c r="IB525" s="51"/>
      <c r="IC525" s="51"/>
      <c r="ID525" s="51"/>
      <c r="IE525" s="51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</row>
    <row r="526" spans="1:255" ht="12.75" customHeight="1" x14ac:dyDescent="0.2">
      <c r="A526" s="61"/>
      <c r="B526" s="61"/>
      <c r="C526" s="61"/>
      <c r="D526" s="61"/>
      <c r="E526" s="6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  <c r="GH526" s="51"/>
      <c r="GI526" s="51"/>
      <c r="GJ526" s="51"/>
      <c r="GK526" s="51"/>
      <c r="GL526" s="51"/>
      <c r="GM526" s="51"/>
      <c r="GN526" s="51"/>
      <c r="GO526" s="51"/>
      <c r="GP526" s="51"/>
      <c r="GQ526" s="51"/>
      <c r="GR526" s="51"/>
      <c r="GS526" s="51"/>
      <c r="GT526" s="51"/>
      <c r="GU526" s="51"/>
      <c r="GV526" s="51"/>
      <c r="GW526" s="51"/>
      <c r="GX526" s="51"/>
      <c r="GY526" s="51"/>
      <c r="GZ526" s="51"/>
      <c r="HA526" s="51"/>
      <c r="HB526" s="51"/>
      <c r="HC526" s="51"/>
      <c r="HD526" s="51"/>
      <c r="HE526" s="51"/>
      <c r="HF526" s="51"/>
      <c r="HG526" s="51"/>
      <c r="HH526" s="51"/>
      <c r="HI526" s="51"/>
      <c r="HJ526" s="51"/>
      <c r="HK526" s="51"/>
      <c r="HL526" s="51"/>
      <c r="HM526" s="51"/>
      <c r="HN526" s="51"/>
      <c r="HO526" s="51"/>
      <c r="HP526" s="51"/>
      <c r="HQ526" s="51"/>
      <c r="HR526" s="51"/>
      <c r="HS526" s="51"/>
      <c r="HT526" s="51"/>
      <c r="HU526" s="51"/>
      <c r="HV526" s="51"/>
      <c r="HW526" s="51"/>
      <c r="HX526" s="51"/>
      <c r="HY526" s="51"/>
      <c r="HZ526" s="51"/>
      <c r="IA526" s="51"/>
      <c r="IB526" s="51"/>
      <c r="IC526" s="51"/>
      <c r="ID526" s="51"/>
      <c r="IE526" s="51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</row>
    <row r="527" spans="1:255" ht="12.75" customHeight="1" x14ac:dyDescent="0.2">
      <c r="A527" s="61"/>
      <c r="B527" s="61"/>
      <c r="C527" s="61"/>
      <c r="D527" s="61"/>
      <c r="E527" s="6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  <c r="GH527" s="51"/>
      <c r="GI527" s="51"/>
      <c r="GJ527" s="51"/>
      <c r="GK527" s="51"/>
      <c r="GL527" s="51"/>
      <c r="GM527" s="51"/>
      <c r="GN527" s="51"/>
      <c r="GO527" s="51"/>
      <c r="GP527" s="51"/>
      <c r="GQ527" s="51"/>
      <c r="GR527" s="51"/>
      <c r="GS527" s="51"/>
      <c r="GT527" s="51"/>
      <c r="GU527" s="51"/>
      <c r="GV527" s="51"/>
      <c r="GW527" s="51"/>
      <c r="GX527" s="51"/>
      <c r="GY527" s="51"/>
      <c r="GZ527" s="51"/>
      <c r="HA527" s="51"/>
      <c r="HB527" s="51"/>
      <c r="HC527" s="51"/>
      <c r="HD527" s="51"/>
      <c r="HE527" s="51"/>
      <c r="HF527" s="51"/>
      <c r="HG527" s="51"/>
      <c r="HH527" s="51"/>
      <c r="HI527" s="51"/>
      <c r="HJ527" s="51"/>
      <c r="HK527" s="51"/>
      <c r="HL527" s="51"/>
      <c r="HM527" s="51"/>
      <c r="HN527" s="51"/>
      <c r="HO527" s="51"/>
      <c r="HP527" s="51"/>
      <c r="HQ527" s="51"/>
      <c r="HR527" s="51"/>
      <c r="HS527" s="51"/>
      <c r="HT527" s="51"/>
      <c r="HU527" s="51"/>
      <c r="HV527" s="51"/>
      <c r="HW527" s="51"/>
      <c r="HX527" s="51"/>
      <c r="HY527" s="51"/>
      <c r="HZ527" s="51"/>
      <c r="IA527" s="51"/>
      <c r="IB527" s="51"/>
      <c r="IC527" s="51"/>
      <c r="ID527" s="51"/>
      <c r="IE527" s="51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</row>
    <row r="528" spans="1:255" ht="12.75" customHeight="1" x14ac:dyDescent="0.2">
      <c r="A528" s="61"/>
      <c r="B528" s="61"/>
      <c r="C528" s="61"/>
      <c r="D528" s="61"/>
      <c r="E528" s="6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  <c r="GH528" s="51"/>
      <c r="GI528" s="51"/>
      <c r="GJ528" s="51"/>
      <c r="GK528" s="51"/>
      <c r="GL528" s="51"/>
      <c r="GM528" s="51"/>
      <c r="GN528" s="51"/>
      <c r="GO528" s="51"/>
      <c r="GP528" s="51"/>
      <c r="GQ528" s="51"/>
      <c r="GR528" s="51"/>
      <c r="GS528" s="51"/>
      <c r="GT528" s="51"/>
      <c r="GU528" s="51"/>
      <c r="GV528" s="51"/>
      <c r="GW528" s="51"/>
      <c r="GX528" s="51"/>
      <c r="GY528" s="51"/>
      <c r="GZ528" s="51"/>
      <c r="HA528" s="51"/>
      <c r="HB528" s="51"/>
      <c r="HC528" s="51"/>
      <c r="HD528" s="51"/>
      <c r="HE528" s="51"/>
      <c r="HF528" s="51"/>
      <c r="HG528" s="51"/>
      <c r="HH528" s="51"/>
      <c r="HI528" s="51"/>
      <c r="HJ528" s="51"/>
      <c r="HK528" s="51"/>
      <c r="HL528" s="51"/>
      <c r="HM528" s="51"/>
      <c r="HN528" s="51"/>
      <c r="HO528" s="51"/>
      <c r="HP528" s="51"/>
      <c r="HQ528" s="51"/>
      <c r="HR528" s="51"/>
      <c r="HS528" s="51"/>
      <c r="HT528" s="51"/>
      <c r="HU528" s="51"/>
      <c r="HV528" s="51"/>
      <c r="HW528" s="51"/>
      <c r="HX528" s="51"/>
      <c r="HY528" s="51"/>
      <c r="HZ528" s="51"/>
      <c r="IA528" s="51"/>
      <c r="IB528" s="51"/>
      <c r="IC528" s="51"/>
      <c r="ID528" s="51"/>
      <c r="IE528" s="51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</row>
    <row r="529" spans="1:255" ht="12.75" customHeight="1" x14ac:dyDescent="0.2">
      <c r="A529" s="61"/>
      <c r="B529" s="61"/>
      <c r="C529" s="61"/>
      <c r="D529" s="61"/>
      <c r="E529" s="6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  <c r="GH529" s="51"/>
      <c r="GI529" s="51"/>
      <c r="GJ529" s="51"/>
      <c r="GK529" s="51"/>
      <c r="GL529" s="51"/>
      <c r="GM529" s="51"/>
      <c r="GN529" s="51"/>
      <c r="GO529" s="51"/>
      <c r="GP529" s="51"/>
      <c r="GQ529" s="51"/>
      <c r="GR529" s="51"/>
      <c r="GS529" s="51"/>
      <c r="GT529" s="51"/>
      <c r="GU529" s="51"/>
      <c r="GV529" s="51"/>
      <c r="GW529" s="51"/>
      <c r="GX529" s="51"/>
      <c r="GY529" s="51"/>
      <c r="GZ529" s="51"/>
      <c r="HA529" s="51"/>
      <c r="HB529" s="51"/>
      <c r="HC529" s="51"/>
      <c r="HD529" s="51"/>
      <c r="HE529" s="51"/>
      <c r="HF529" s="51"/>
      <c r="HG529" s="51"/>
      <c r="HH529" s="51"/>
      <c r="HI529" s="51"/>
      <c r="HJ529" s="51"/>
      <c r="HK529" s="51"/>
      <c r="HL529" s="51"/>
      <c r="HM529" s="51"/>
      <c r="HN529" s="51"/>
      <c r="HO529" s="51"/>
      <c r="HP529" s="51"/>
      <c r="HQ529" s="51"/>
      <c r="HR529" s="51"/>
      <c r="HS529" s="51"/>
      <c r="HT529" s="51"/>
      <c r="HU529" s="51"/>
      <c r="HV529" s="51"/>
      <c r="HW529" s="51"/>
      <c r="HX529" s="51"/>
      <c r="HY529" s="51"/>
      <c r="HZ529" s="51"/>
      <c r="IA529" s="51"/>
      <c r="IB529" s="51"/>
      <c r="IC529" s="51"/>
      <c r="ID529" s="51"/>
      <c r="IE529" s="51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</row>
    <row r="530" spans="1:255" ht="12.75" customHeight="1" x14ac:dyDescent="0.2">
      <c r="A530" s="61"/>
      <c r="B530" s="61"/>
      <c r="C530" s="61"/>
      <c r="D530" s="61"/>
      <c r="E530" s="6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  <c r="GH530" s="51"/>
      <c r="GI530" s="51"/>
      <c r="GJ530" s="51"/>
      <c r="GK530" s="51"/>
      <c r="GL530" s="51"/>
      <c r="GM530" s="51"/>
      <c r="GN530" s="51"/>
      <c r="GO530" s="51"/>
      <c r="GP530" s="51"/>
      <c r="GQ530" s="51"/>
      <c r="GR530" s="51"/>
      <c r="GS530" s="51"/>
      <c r="GT530" s="51"/>
      <c r="GU530" s="51"/>
      <c r="GV530" s="51"/>
      <c r="GW530" s="51"/>
      <c r="GX530" s="51"/>
      <c r="GY530" s="51"/>
      <c r="GZ530" s="51"/>
      <c r="HA530" s="51"/>
      <c r="HB530" s="51"/>
      <c r="HC530" s="51"/>
      <c r="HD530" s="51"/>
      <c r="HE530" s="51"/>
      <c r="HF530" s="51"/>
      <c r="HG530" s="51"/>
      <c r="HH530" s="51"/>
      <c r="HI530" s="51"/>
      <c r="HJ530" s="51"/>
      <c r="HK530" s="51"/>
      <c r="HL530" s="51"/>
      <c r="HM530" s="51"/>
      <c r="HN530" s="51"/>
      <c r="HO530" s="51"/>
      <c r="HP530" s="51"/>
      <c r="HQ530" s="51"/>
      <c r="HR530" s="51"/>
      <c r="HS530" s="51"/>
      <c r="HT530" s="51"/>
      <c r="HU530" s="51"/>
      <c r="HV530" s="51"/>
      <c r="HW530" s="51"/>
      <c r="HX530" s="51"/>
      <c r="HY530" s="51"/>
      <c r="HZ530" s="51"/>
      <c r="IA530" s="51"/>
      <c r="IB530" s="51"/>
      <c r="IC530" s="51"/>
      <c r="ID530" s="51"/>
      <c r="IE530" s="51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</row>
    <row r="531" spans="1:255" ht="12.75" customHeight="1" x14ac:dyDescent="0.2">
      <c r="A531" s="61"/>
      <c r="B531" s="61"/>
      <c r="C531" s="61"/>
      <c r="D531" s="61"/>
      <c r="E531" s="6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  <c r="GH531" s="51"/>
      <c r="GI531" s="51"/>
      <c r="GJ531" s="51"/>
      <c r="GK531" s="51"/>
      <c r="GL531" s="51"/>
      <c r="GM531" s="51"/>
      <c r="GN531" s="51"/>
      <c r="GO531" s="51"/>
      <c r="GP531" s="51"/>
      <c r="GQ531" s="51"/>
      <c r="GR531" s="51"/>
      <c r="GS531" s="51"/>
      <c r="GT531" s="51"/>
      <c r="GU531" s="51"/>
      <c r="GV531" s="51"/>
      <c r="GW531" s="51"/>
      <c r="GX531" s="51"/>
      <c r="GY531" s="51"/>
      <c r="GZ531" s="51"/>
      <c r="HA531" s="51"/>
      <c r="HB531" s="51"/>
      <c r="HC531" s="51"/>
      <c r="HD531" s="51"/>
      <c r="HE531" s="51"/>
      <c r="HF531" s="51"/>
      <c r="HG531" s="51"/>
      <c r="HH531" s="51"/>
      <c r="HI531" s="51"/>
      <c r="HJ531" s="51"/>
      <c r="HK531" s="51"/>
      <c r="HL531" s="51"/>
      <c r="HM531" s="51"/>
      <c r="HN531" s="51"/>
      <c r="HO531" s="51"/>
      <c r="HP531" s="51"/>
      <c r="HQ531" s="51"/>
      <c r="HR531" s="51"/>
      <c r="HS531" s="51"/>
      <c r="HT531" s="51"/>
      <c r="HU531" s="51"/>
      <c r="HV531" s="51"/>
      <c r="HW531" s="51"/>
      <c r="HX531" s="51"/>
      <c r="HY531" s="51"/>
      <c r="HZ531" s="51"/>
      <c r="IA531" s="51"/>
      <c r="IB531" s="51"/>
      <c r="IC531" s="51"/>
      <c r="ID531" s="51"/>
      <c r="IE531" s="51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</row>
    <row r="532" spans="1:255" ht="12.75" customHeight="1" x14ac:dyDescent="0.2">
      <c r="A532" s="61"/>
      <c r="B532" s="61"/>
      <c r="C532" s="61"/>
      <c r="D532" s="61"/>
      <c r="E532" s="6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  <c r="GH532" s="51"/>
      <c r="GI532" s="51"/>
      <c r="GJ532" s="51"/>
      <c r="GK532" s="51"/>
      <c r="GL532" s="51"/>
      <c r="GM532" s="51"/>
      <c r="GN532" s="51"/>
      <c r="GO532" s="51"/>
      <c r="GP532" s="51"/>
      <c r="GQ532" s="51"/>
      <c r="GR532" s="51"/>
      <c r="GS532" s="51"/>
      <c r="GT532" s="51"/>
      <c r="GU532" s="51"/>
      <c r="GV532" s="51"/>
      <c r="GW532" s="51"/>
      <c r="GX532" s="51"/>
      <c r="GY532" s="51"/>
      <c r="GZ532" s="51"/>
      <c r="HA532" s="51"/>
      <c r="HB532" s="51"/>
      <c r="HC532" s="51"/>
      <c r="HD532" s="51"/>
      <c r="HE532" s="51"/>
      <c r="HF532" s="51"/>
      <c r="HG532" s="51"/>
      <c r="HH532" s="51"/>
      <c r="HI532" s="51"/>
      <c r="HJ532" s="51"/>
      <c r="HK532" s="51"/>
      <c r="HL532" s="51"/>
      <c r="HM532" s="51"/>
      <c r="HN532" s="51"/>
      <c r="HO532" s="51"/>
      <c r="HP532" s="51"/>
      <c r="HQ532" s="51"/>
      <c r="HR532" s="51"/>
      <c r="HS532" s="51"/>
      <c r="HT532" s="51"/>
      <c r="HU532" s="51"/>
      <c r="HV532" s="51"/>
      <c r="HW532" s="51"/>
      <c r="HX532" s="51"/>
      <c r="HY532" s="51"/>
      <c r="HZ532" s="51"/>
      <c r="IA532" s="51"/>
      <c r="IB532" s="51"/>
      <c r="IC532" s="51"/>
      <c r="ID532" s="51"/>
      <c r="IE532" s="51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</row>
    <row r="533" spans="1:255" ht="12.75" customHeight="1" x14ac:dyDescent="0.2">
      <c r="A533" s="61"/>
      <c r="B533" s="61"/>
      <c r="C533" s="61"/>
      <c r="D533" s="61"/>
      <c r="E533" s="6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  <c r="GH533" s="51"/>
      <c r="GI533" s="51"/>
      <c r="GJ533" s="51"/>
      <c r="GK533" s="51"/>
      <c r="GL533" s="51"/>
      <c r="GM533" s="51"/>
      <c r="GN533" s="51"/>
      <c r="GO533" s="51"/>
      <c r="GP533" s="51"/>
      <c r="GQ533" s="51"/>
      <c r="GR533" s="51"/>
      <c r="GS533" s="51"/>
      <c r="GT533" s="51"/>
      <c r="GU533" s="51"/>
      <c r="GV533" s="51"/>
      <c r="GW533" s="51"/>
      <c r="GX533" s="51"/>
      <c r="GY533" s="51"/>
      <c r="GZ533" s="51"/>
      <c r="HA533" s="51"/>
      <c r="HB533" s="51"/>
      <c r="HC533" s="51"/>
      <c r="HD533" s="51"/>
      <c r="HE533" s="51"/>
      <c r="HF533" s="51"/>
      <c r="HG533" s="51"/>
      <c r="HH533" s="51"/>
      <c r="HI533" s="51"/>
      <c r="HJ533" s="51"/>
      <c r="HK533" s="51"/>
      <c r="HL533" s="51"/>
      <c r="HM533" s="51"/>
      <c r="HN533" s="51"/>
      <c r="HO533" s="51"/>
      <c r="HP533" s="51"/>
      <c r="HQ533" s="51"/>
      <c r="HR533" s="51"/>
      <c r="HS533" s="51"/>
      <c r="HT533" s="51"/>
      <c r="HU533" s="51"/>
      <c r="HV533" s="51"/>
      <c r="HW533" s="51"/>
      <c r="HX533" s="51"/>
      <c r="HY533" s="51"/>
      <c r="HZ533" s="51"/>
      <c r="IA533" s="51"/>
      <c r="IB533" s="51"/>
      <c r="IC533" s="51"/>
      <c r="ID533" s="51"/>
      <c r="IE533" s="51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</row>
    <row r="534" spans="1:255" ht="12.75" customHeight="1" x14ac:dyDescent="0.2">
      <c r="A534" s="61"/>
      <c r="B534" s="61"/>
      <c r="C534" s="61"/>
      <c r="D534" s="61"/>
      <c r="E534" s="6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  <c r="GH534" s="51"/>
      <c r="GI534" s="51"/>
      <c r="GJ534" s="51"/>
      <c r="GK534" s="51"/>
      <c r="GL534" s="51"/>
      <c r="GM534" s="51"/>
      <c r="GN534" s="51"/>
      <c r="GO534" s="51"/>
      <c r="GP534" s="51"/>
      <c r="GQ534" s="51"/>
      <c r="GR534" s="51"/>
      <c r="GS534" s="51"/>
      <c r="GT534" s="51"/>
      <c r="GU534" s="51"/>
      <c r="GV534" s="51"/>
      <c r="GW534" s="51"/>
      <c r="GX534" s="51"/>
      <c r="GY534" s="51"/>
      <c r="GZ534" s="51"/>
      <c r="HA534" s="51"/>
      <c r="HB534" s="51"/>
      <c r="HC534" s="51"/>
      <c r="HD534" s="51"/>
      <c r="HE534" s="51"/>
      <c r="HF534" s="51"/>
      <c r="HG534" s="51"/>
      <c r="HH534" s="51"/>
      <c r="HI534" s="51"/>
      <c r="HJ534" s="51"/>
      <c r="HK534" s="51"/>
      <c r="HL534" s="51"/>
      <c r="HM534" s="51"/>
      <c r="HN534" s="51"/>
      <c r="HO534" s="51"/>
      <c r="HP534" s="51"/>
      <c r="HQ534" s="51"/>
      <c r="HR534" s="51"/>
      <c r="HS534" s="51"/>
      <c r="HT534" s="51"/>
      <c r="HU534" s="51"/>
      <c r="HV534" s="51"/>
      <c r="HW534" s="51"/>
      <c r="HX534" s="51"/>
      <c r="HY534" s="51"/>
      <c r="HZ534" s="51"/>
      <c r="IA534" s="51"/>
      <c r="IB534" s="51"/>
      <c r="IC534" s="51"/>
      <c r="ID534" s="51"/>
      <c r="IE534" s="51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</row>
    <row r="535" spans="1:255" ht="12.75" customHeight="1" x14ac:dyDescent="0.2">
      <c r="A535" s="61"/>
      <c r="B535" s="61"/>
      <c r="C535" s="61"/>
      <c r="D535" s="61"/>
      <c r="E535" s="6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  <c r="GH535" s="51"/>
      <c r="GI535" s="51"/>
      <c r="GJ535" s="51"/>
      <c r="GK535" s="51"/>
      <c r="GL535" s="51"/>
      <c r="GM535" s="51"/>
      <c r="GN535" s="51"/>
      <c r="GO535" s="51"/>
      <c r="GP535" s="51"/>
      <c r="GQ535" s="51"/>
      <c r="GR535" s="51"/>
      <c r="GS535" s="51"/>
      <c r="GT535" s="51"/>
      <c r="GU535" s="51"/>
      <c r="GV535" s="51"/>
      <c r="GW535" s="51"/>
      <c r="GX535" s="51"/>
      <c r="GY535" s="51"/>
      <c r="GZ535" s="51"/>
      <c r="HA535" s="51"/>
      <c r="HB535" s="51"/>
      <c r="HC535" s="51"/>
      <c r="HD535" s="51"/>
      <c r="HE535" s="51"/>
      <c r="HF535" s="51"/>
      <c r="HG535" s="51"/>
      <c r="HH535" s="51"/>
      <c r="HI535" s="51"/>
      <c r="HJ535" s="51"/>
      <c r="HK535" s="51"/>
      <c r="HL535" s="51"/>
      <c r="HM535" s="51"/>
      <c r="HN535" s="51"/>
      <c r="HO535" s="51"/>
      <c r="HP535" s="51"/>
      <c r="HQ535" s="51"/>
      <c r="HR535" s="51"/>
      <c r="HS535" s="51"/>
      <c r="HT535" s="51"/>
      <c r="HU535" s="51"/>
      <c r="HV535" s="51"/>
      <c r="HW535" s="51"/>
      <c r="HX535" s="51"/>
      <c r="HY535" s="51"/>
      <c r="HZ535" s="51"/>
      <c r="IA535" s="51"/>
      <c r="IB535" s="51"/>
      <c r="IC535" s="51"/>
      <c r="ID535" s="51"/>
      <c r="IE535" s="51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</row>
    <row r="536" spans="1:255" ht="12.75" customHeight="1" x14ac:dyDescent="0.2">
      <c r="A536" s="61"/>
      <c r="B536" s="61"/>
      <c r="C536" s="61"/>
      <c r="D536" s="61"/>
      <c r="E536" s="6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  <c r="GH536" s="51"/>
      <c r="GI536" s="51"/>
      <c r="GJ536" s="51"/>
      <c r="GK536" s="51"/>
      <c r="GL536" s="51"/>
      <c r="GM536" s="51"/>
      <c r="GN536" s="51"/>
      <c r="GO536" s="51"/>
      <c r="GP536" s="51"/>
      <c r="GQ536" s="51"/>
      <c r="GR536" s="51"/>
      <c r="GS536" s="51"/>
      <c r="GT536" s="51"/>
      <c r="GU536" s="51"/>
      <c r="GV536" s="51"/>
      <c r="GW536" s="51"/>
      <c r="GX536" s="51"/>
      <c r="GY536" s="51"/>
      <c r="GZ536" s="51"/>
      <c r="HA536" s="51"/>
      <c r="HB536" s="51"/>
      <c r="HC536" s="51"/>
      <c r="HD536" s="51"/>
      <c r="HE536" s="51"/>
      <c r="HF536" s="51"/>
      <c r="HG536" s="51"/>
      <c r="HH536" s="51"/>
      <c r="HI536" s="51"/>
      <c r="HJ536" s="51"/>
      <c r="HK536" s="51"/>
      <c r="HL536" s="51"/>
      <c r="HM536" s="51"/>
      <c r="HN536" s="51"/>
      <c r="HO536" s="51"/>
      <c r="HP536" s="51"/>
      <c r="HQ536" s="51"/>
      <c r="HR536" s="51"/>
      <c r="HS536" s="51"/>
      <c r="HT536" s="51"/>
      <c r="HU536" s="51"/>
      <c r="HV536" s="51"/>
      <c r="HW536" s="51"/>
      <c r="HX536" s="51"/>
      <c r="HY536" s="51"/>
      <c r="HZ536" s="51"/>
      <c r="IA536" s="51"/>
      <c r="IB536" s="51"/>
      <c r="IC536" s="51"/>
      <c r="ID536" s="51"/>
      <c r="IE536" s="51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</row>
    <row r="537" spans="1:255" ht="12.75" customHeight="1" x14ac:dyDescent="0.2">
      <c r="A537" s="61"/>
      <c r="B537" s="61"/>
      <c r="C537" s="61"/>
      <c r="D537" s="61"/>
      <c r="E537" s="6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  <c r="GH537" s="51"/>
      <c r="GI537" s="51"/>
      <c r="GJ537" s="51"/>
      <c r="GK537" s="51"/>
      <c r="GL537" s="51"/>
      <c r="GM537" s="51"/>
      <c r="GN537" s="51"/>
      <c r="GO537" s="51"/>
      <c r="GP537" s="51"/>
      <c r="GQ537" s="51"/>
      <c r="GR537" s="51"/>
      <c r="GS537" s="51"/>
      <c r="GT537" s="51"/>
      <c r="GU537" s="51"/>
      <c r="GV537" s="51"/>
      <c r="GW537" s="51"/>
      <c r="GX537" s="51"/>
      <c r="GY537" s="51"/>
      <c r="GZ537" s="51"/>
      <c r="HA537" s="51"/>
      <c r="HB537" s="51"/>
      <c r="HC537" s="51"/>
      <c r="HD537" s="51"/>
      <c r="HE537" s="51"/>
      <c r="HF537" s="51"/>
      <c r="HG537" s="51"/>
      <c r="HH537" s="51"/>
      <c r="HI537" s="51"/>
      <c r="HJ537" s="51"/>
      <c r="HK537" s="51"/>
      <c r="HL537" s="51"/>
      <c r="HM537" s="51"/>
      <c r="HN537" s="51"/>
      <c r="HO537" s="51"/>
      <c r="HP537" s="51"/>
      <c r="HQ537" s="51"/>
      <c r="HR537" s="51"/>
      <c r="HS537" s="51"/>
      <c r="HT537" s="51"/>
      <c r="HU537" s="51"/>
      <c r="HV537" s="51"/>
      <c r="HW537" s="51"/>
      <c r="HX537" s="51"/>
      <c r="HY537" s="51"/>
      <c r="HZ537" s="51"/>
      <c r="IA537" s="51"/>
      <c r="IB537" s="51"/>
      <c r="IC537" s="51"/>
      <c r="ID537" s="51"/>
      <c r="IE537" s="51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</row>
    <row r="538" spans="1:255" ht="12.75" customHeight="1" x14ac:dyDescent="0.2">
      <c r="A538" s="61"/>
      <c r="B538" s="61"/>
      <c r="C538" s="61"/>
      <c r="D538" s="61"/>
      <c r="E538" s="6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  <c r="GH538" s="51"/>
      <c r="GI538" s="51"/>
      <c r="GJ538" s="51"/>
      <c r="GK538" s="51"/>
      <c r="GL538" s="51"/>
      <c r="GM538" s="51"/>
      <c r="GN538" s="51"/>
      <c r="GO538" s="51"/>
      <c r="GP538" s="51"/>
      <c r="GQ538" s="51"/>
      <c r="GR538" s="51"/>
      <c r="GS538" s="51"/>
      <c r="GT538" s="51"/>
      <c r="GU538" s="51"/>
      <c r="GV538" s="51"/>
      <c r="GW538" s="51"/>
      <c r="GX538" s="51"/>
      <c r="GY538" s="51"/>
      <c r="GZ538" s="51"/>
      <c r="HA538" s="51"/>
      <c r="HB538" s="51"/>
      <c r="HC538" s="51"/>
      <c r="HD538" s="51"/>
      <c r="HE538" s="51"/>
      <c r="HF538" s="51"/>
      <c r="HG538" s="51"/>
      <c r="HH538" s="51"/>
      <c r="HI538" s="51"/>
      <c r="HJ538" s="51"/>
      <c r="HK538" s="51"/>
      <c r="HL538" s="51"/>
      <c r="HM538" s="51"/>
      <c r="HN538" s="51"/>
      <c r="HO538" s="51"/>
      <c r="HP538" s="51"/>
      <c r="HQ538" s="51"/>
      <c r="HR538" s="51"/>
      <c r="HS538" s="51"/>
      <c r="HT538" s="51"/>
      <c r="HU538" s="51"/>
      <c r="HV538" s="51"/>
      <c r="HW538" s="51"/>
      <c r="HX538" s="51"/>
      <c r="HY538" s="51"/>
      <c r="HZ538" s="51"/>
      <c r="IA538" s="51"/>
      <c r="IB538" s="51"/>
      <c r="IC538" s="51"/>
      <c r="ID538" s="51"/>
      <c r="IE538" s="51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</row>
    <row r="539" spans="1:255" ht="12.75" customHeight="1" x14ac:dyDescent="0.2">
      <c r="A539" s="61"/>
      <c r="B539" s="61"/>
      <c r="C539" s="61"/>
      <c r="D539" s="61"/>
      <c r="E539" s="6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  <c r="GH539" s="51"/>
      <c r="GI539" s="51"/>
      <c r="GJ539" s="51"/>
      <c r="GK539" s="51"/>
      <c r="GL539" s="51"/>
      <c r="GM539" s="51"/>
      <c r="GN539" s="51"/>
      <c r="GO539" s="51"/>
      <c r="GP539" s="51"/>
      <c r="GQ539" s="51"/>
      <c r="GR539" s="51"/>
      <c r="GS539" s="51"/>
      <c r="GT539" s="51"/>
      <c r="GU539" s="51"/>
      <c r="GV539" s="51"/>
      <c r="GW539" s="51"/>
      <c r="GX539" s="51"/>
      <c r="GY539" s="51"/>
      <c r="GZ539" s="51"/>
      <c r="HA539" s="51"/>
      <c r="HB539" s="51"/>
      <c r="HC539" s="51"/>
      <c r="HD539" s="51"/>
      <c r="HE539" s="51"/>
      <c r="HF539" s="51"/>
      <c r="HG539" s="51"/>
      <c r="HH539" s="51"/>
      <c r="HI539" s="51"/>
      <c r="HJ539" s="51"/>
      <c r="HK539" s="51"/>
      <c r="HL539" s="51"/>
      <c r="HM539" s="51"/>
      <c r="HN539" s="51"/>
      <c r="HO539" s="51"/>
      <c r="HP539" s="51"/>
      <c r="HQ539" s="51"/>
      <c r="HR539" s="51"/>
      <c r="HS539" s="51"/>
      <c r="HT539" s="51"/>
      <c r="HU539" s="51"/>
      <c r="HV539" s="51"/>
      <c r="HW539" s="51"/>
      <c r="HX539" s="51"/>
      <c r="HY539" s="51"/>
      <c r="HZ539" s="51"/>
      <c r="IA539" s="51"/>
      <c r="IB539" s="51"/>
      <c r="IC539" s="51"/>
      <c r="ID539" s="51"/>
      <c r="IE539" s="51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</row>
    <row r="540" spans="1:255" ht="12.75" customHeight="1" x14ac:dyDescent="0.2">
      <c r="A540" s="61"/>
      <c r="B540" s="61"/>
      <c r="C540" s="61"/>
      <c r="D540" s="61"/>
      <c r="E540" s="6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  <c r="GH540" s="51"/>
      <c r="GI540" s="51"/>
      <c r="GJ540" s="51"/>
      <c r="GK540" s="51"/>
      <c r="GL540" s="51"/>
      <c r="GM540" s="51"/>
      <c r="GN540" s="51"/>
      <c r="GO540" s="51"/>
      <c r="GP540" s="51"/>
      <c r="GQ540" s="51"/>
      <c r="GR540" s="51"/>
      <c r="GS540" s="51"/>
      <c r="GT540" s="51"/>
      <c r="GU540" s="51"/>
      <c r="GV540" s="51"/>
      <c r="GW540" s="51"/>
      <c r="GX540" s="51"/>
      <c r="GY540" s="51"/>
      <c r="GZ540" s="51"/>
      <c r="HA540" s="51"/>
      <c r="HB540" s="51"/>
      <c r="HC540" s="51"/>
      <c r="HD540" s="51"/>
      <c r="HE540" s="51"/>
      <c r="HF540" s="51"/>
      <c r="HG540" s="51"/>
      <c r="HH540" s="51"/>
      <c r="HI540" s="51"/>
      <c r="HJ540" s="51"/>
      <c r="HK540" s="51"/>
      <c r="HL540" s="51"/>
      <c r="HM540" s="51"/>
      <c r="HN540" s="51"/>
      <c r="HO540" s="51"/>
      <c r="HP540" s="51"/>
      <c r="HQ540" s="51"/>
      <c r="HR540" s="51"/>
      <c r="HS540" s="51"/>
      <c r="HT540" s="51"/>
      <c r="HU540" s="51"/>
      <c r="HV540" s="51"/>
      <c r="HW540" s="51"/>
      <c r="HX540" s="51"/>
      <c r="HY540" s="51"/>
      <c r="HZ540" s="51"/>
      <c r="IA540" s="51"/>
      <c r="IB540" s="51"/>
      <c r="IC540" s="51"/>
      <c r="ID540" s="51"/>
      <c r="IE540" s="51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</row>
    <row r="541" spans="1:255" ht="12.75" customHeight="1" x14ac:dyDescent="0.2">
      <c r="A541" s="61"/>
      <c r="B541" s="61"/>
      <c r="C541" s="61"/>
      <c r="D541" s="61"/>
      <c r="E541" s="6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  <c r="GH541" s="51"/>
      <c r="GI541" s="51"/>
      <c r="GJ541" s="51"/>
      <c r="GK541" s="51"/>
      <c r="GL541" s="51"/>
      <c r="GM541" s="51"/>
      <c r="GN541" s="51"/>
      <c r="GO541" s="51"/>
      <c r="GP541" s="51"/>
      <c r="GQ541" s="51"/>
      <c r="GR541" s="51"/>
      <c r="GS541" s="51"/>
      <c r="GT541" s="51"/>
      <c r="GU541" s="51"/>
      <c r="GV541" s="51"/>
      <c r="GW541" s="51"/>
      <c r="GX541" s="51"/>
      <c r="GY541" s="51"/>
      <c r="GZ541" s="51"/>
      <c r="HA541" s="51"/>
      <c r="HB541" s="51"/>
      <c r="HC541" s="51"/>
      <c r="HD541" s="51"/>
      <c r="HE541" s="51"/>
      <c r="HF541" s="51"/>
      <c r="HG541" s="51"/>
      <c r="HH541" s="51"/>
      <c r="HI541" s="51"/>
      <c r="HJ541" s="51"/>
      <c r="HK541" s="51"/>
      <c r="HL541" s="51"/>
      <c r="HM541" s="51"/>
      <c r="HN541" s="51"/>
      <c r="HO541" s="51"/>
      <c r="HP541" s="51"/>
      <c r="HQ541" s="51"/>
      <c r="HR541" s="51"/>
      <c r="HS541" s="51"/>
      <c r="HT541" s="51"/>
      <c r="HU541" s="51"/>
      <c r="HV541" s="51"/>
      <c r="HW541" s="51"/>
      <c r="HX541" s="51"/>
      <c r="HY541" s="51"/>
      <c r="HZ541" s="51"/>
      <c r="IA541" s="51"/>
      <c r="IB541" s="51"/>
      <c r="IC541" s="51"/>
      <c r="ID541" s="51"/>
      <c r="IE541" s="51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</row>
    <row r="542" spans="1:255" ht="12.75" customHeight="1" x14ac:dyDescent="0.2">
      <c r="A542" s="61"/>
      <c r="B542" s="61"/>
      <c r="C542" s="61"/>
      <c r="D542" s="61"/>
      <c r="E542" s="6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  <c r="GH542" s="51"/>
      <c r="GI542" s="51"/>
      <c r="GJ542" s="51"/>
      <c r="GK542" s="51"/>
      <c r="GL542" s="51"/>
      <c r="GM542" s="51"/>
      <c r="GN542" s="51"/>
      <c r="GO542" s="51"/>
      <c r="GP542" s="51"/>
      <c r="GQ542" s="51"/>
      <c r="GR542" s="51"/>
      <c r="GS542" s="51"/>
      <c r="GT542" s="51"/>
      <c r="GU542" s="51"/>
      <c r="GV542" s="51"/>
      <c r="GW542" s="51"/>
      <c r="GX542" s="51"/>
      <c r="GY542" s="51"/>
      <c r="GZ542" s="51"/>
      <c r="HA542" s="51"/>
      <c r="HB542" s="51"/>
      <c r="HC542" s="51"/>
      <c r="HD542" s="51"/>
      <c r="HE542" s="51"/>
      <c r="HF542" s="51"/>
      <c r="HG542" s="51"/>
      <c r="HH542" s="51"/>
      <c r="HI542" s="51"/>
      <c r="HJ542" s="51"/>
      <c r="HK542" s="51"/>
      <c r="HL542" s="51"/>
      <c r="HM542" s="51"/>
      <c r="HN542" s="51"/>
      <c r="HO542" s="51"/>
      <c r="HP542" s="51"/>
      <c r="HQ542" s="51"/>
      <c r="HR542" s="51"/>
      <c r="HS542" s="51"/>
      <c r="HT542" s="51"/>
      <c r="HU542" s="51"/>
      <c r="HV542" s="51"/>
      <c r="HW542" s="51"/>
      <c r="HX542" s="51"/>
      <c r="HY542" s="51"/>
      <c r="HZ542" s="51"/>
      <c r="IA542" s="51"/>
      <c r="IB542" s="51"/>
      <c r="IC542" s="51"/>
      <c r="ID542" s="51"/>
      <c r="IE542" s="51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</row>
    <row r="543" spans="1:255" ht="12.75" customHeight="1" x14ac:dyDescent="0.2">
      <c r="A543" s="61"/>
      <c r="B543" s="61"/>
      <c r="C543" s="61"/>
      <c r="D543" s="61"/>
      <c r="E543" s="6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  <c r="GH543" s="51"/>
      <c r="GI543" s="51"/>
      <c r="GJ543" s="51"/>
      <c r="GK543" s="51"/>
      <c r="GL543" s="51"/>
      <c r="GM543" s="51"/>
      <c r="GN543" s="51"/>
      <c r="GO543" s="51"/>
      <c r="GP543" s="51"/>
      <c r="GQ543" s="51"/>
      <c r="GR543" s="51"/>
      <c r="GS543" s="51"/>
      <c r="GT543" s="51"/>
      <c r="GU543" s="51"/>
      <c r="GV543" s="51"/>
      <c r="GW543" s="51"/>
      <c r="GX543" s="51"/>
      <c r="GY543" s="51"/>
      <c r="GZ543" s="51"/>
      <c r="HA543" s="51"/>
      <c r="HB543" s="51"/>
      <c r="HC543" s="51"/>
      <c r="HD543" s="51"/>
      <c r="HE543" s="51"/>
      <c r="HF543" s="51"/>
      <c r="HG543" s="51"/>
      <c r="HH543" s="51"/>
      <c r="HI543" s="51"/>
      <c r="HJ543" s="51"/>
      <c r="HK543" s="51"/>
      <c r="HL543" s="51"/>
      <c r="HM543" s="51"/>
      <c r="HN543" s="51"/>
      <c r="HO543" s="51"/>
      <c r="HP543" s="51"/>
      <c r="HQ543" s="51"/>
      <c r="HR543" s="51"/>
      <c r="HS543" s="51"/>
      <c r="HT543" s="51"/>
      <c r="HU543" s="51"/>
      <c r="HV543" s="51"/>
      <c r="HW543" s="51"/>
      <c r="HX543" s="51"/>
      <c r="HY543" s="51"/>
      <c r="HZ543" s="51"/>
      <c r="IA543" s="51"/>
      <c r="IB543" s="51"/>
      <c r="IC543" s="51"/>
      <c r="ID543" s="51"/>
      <c r="IE543" s="51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</row>
    <row r="544" spans="1:255" ht="12.75" customHeight="1" x14ac:dyDescent="0.2">
      <c r="A544" s="61"/>
      <c r="B544" s="61"/>
      <c r="C544" s="61"/>
      <c r="D544" s="61"/>
      <c r="E544" s="6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  <c r="GH544" s="51"/>
      <c r="GI544" s="51"/>
      <c r="GJ544" s="51"/>
      <c r="GK544" s="51"/>
      <c r="GL544" s="51"/>
      <c r="GM544" s="51"/>
      <c r="GN544" s="51"/>
      <c r="GO544" s="51"/>
      <c r="GP544" s="51"/>
      <c r="GQ544" s="51"/>
      <c r="GR544" s="51"/>
      <c r="GS544" s="51"/>
      <c r="GT544" s="51"/>
      <c r="GU544" s="51"/>
      <c r="GV544" s="51"/>
      <c r="GW544" s="51"/>
      <c r="GX544" s="51"/>
      <c r="GY544" s="51"/>
      <c r="GZ544" s="51"/>
      <c r="HA544" s="51"/>
      <c r="HB544" s="51"/>
      <c r="HC544" s="51"/>
      <c r="HD544" s="51"/>
      <c r="HE544" s="51"/>
      <c r="HF544" s="51"/>
      <c r="HG544" s="51"/>
      <c r="HH544" s="51"/>
      <c r="HI544" s="51"/>
      <c r="HJ544" s="51"/>
      <c r="HK544" s="51"/>
      <c r="HL544" s="51"/>
      <c r="HM544" s="51"/>
      <c r="HN544" s="51"/>
      <c r="HO544" s="51"/>
      <c r="HP544" s="51"/>
      <c r="HQ544" s="51"/>
      <c r="HR544" s="51"/>
      <c r="HS544" s="51"/>
      <c r="HT544" s="51"/>
      <c r="HU544" s="51"/>
      <c r="HV544" s="51"/>
      <c r="HW544" s="51"/>
      <c r="HX544" s="51"/>
      <c r="HY544" s="51"/>
      <c r="HZ544" s="51"/>
      <c r="IA544" s="51"/>
      <c r="IB544" s="51"/>
      <c r="IC544" s="51"/>
      <c r="ID544" s="51"/>
      <c r="IE544" s="51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</row>
    <row r="545" spans="1:255" ht="12.75" customHeight="1" x14ac:dyDescent="0.2">
      <c r="A545" s="61"/>
      <c r="B545" s="61"/>
      <c r="C545" s="61"/>
      <c r="D545" s="61"/>
      <c r="E545" s="6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  <c r="GH545" s="51"/>
      <c r="GI545" s="51"/>
      <c r="GJ545" s="51"/>
      <c r="GK545" s="51"/>
      <c r="GL545" s="51"/>
      <c r="GM545" s="51"/>
      <c r="GN545" s="51"/>
      <c r="GO545" s="51"/>
      <c r="GP545" s="51"/>
      <c r="GQ545" s="51"/>
      <c r="GR545" s="51"/>
      <c r="GS545" s="51"/>
      <c r="GT545" s="51"/>
      <c r="GU545" s="51"/>
      <c r="GV545" s="51"/>
      <c r="GW545" s="51"/>
      <c r="GX545" s="51"/>
      <c r="GY545" s="51"/>
      <c r="GZ545" s="51"/>
      <c r="HA545" s="51"/>
      <c r="HB545" s="51"/>
      <c r="HC545" s="51"/>
      <c r="HD545" s="51"/>
      <c r="HE545" s="51"/>
      <c r="HF545" s="51"/>
      <c r="HG545" s="51"/>
      <c r="HH545" s="51"/>
      <c r="HI545" s="51"/>
      <c r="HJ545" s="51"/>
      <c r="HK545" s="51"/>
      <c r="HL545" s="51"/>
      <c r="HM545" s="51"/>
      <c r="HN545" s="51"/>
      <c r="HO545" s="51"/>
      <c r="HP545" s="51"/>
      <c r="HQ545" s="51"/>
      <c r="HR545" s="51"/>
      <c r="HS545" s="51"/>
      <c r="HT545" s="51"/>
      <c r="HU545" s="51"/>
      <c r="HV545" s="51"/>
      <c r="HW545" s="51"/>
      <c r="HX545" s="51"/>
      <c r="HY545" s="51"/>
      <c r="HZ545" s="51"/>
      <c r="IA545" s="51"/>
      <c r="IB545" s="51"/>
      <c r="IC545" s="51"/>
      <c r="ID545" s="51"/>
      <c r="IE545" s="51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</row>
    <row r="546" spans="1:255" ht="12.75" customHeight="1" x14ac:dyDescent="0.2">
      <c r="A546" s="61"/>
      <c r="B546" s="61"/>
      <c r="C546" s="61"/>
      <c r="D546" s="61"/>
      <c r="E546" s="6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  <c r="GH546" s="51"/>
      <c r="GI546" s="51"/>
      <c r="GJ546" s="51"/>
      <c r="GK546" s="51"/>
      <c r="GL546" s="51"/>
      <c r="GM546" s="51"/>
      <c r="GN546" s="51"/>
      <c r="GO546" s="51"/>
      <c r="GP546" s="51"/>
      <c r="GQ546" s="51"/>
      <c r="GR546" s="51"/>
      <c r="GS546" s="51"/>
      <c r="GT546" s="51"/>
      <c r="GU546" s="51"/>
      <c r="GV546" s="51"/>
      <c r="GW546" s="51"/>
      <c r="GX546" s="51"/>
      <c r="GY546" s="51"/>
      <c r="GZ546" s="51"/>
      <c r="HA546" s="51"/>
      <c r="HB546" s="51"/>
      <c r="HC546" s="51"/>
      <c r="HD546" s="51"/>
      <c r="HE546" s="51"/>
      <c r="HF546" s="51"/>
      <c r="HG546" s="51"/>
      <c r="HH546" s="51"/>
      <c r="HI546" s="51"/>
      <c r="HJ546" s="51"/>
      <c r="HK546" s="51"/>
      <c r="HL546" s="51"/>
      <c r="HM546" s="51"/>
      <c r="HN546" s="51"/>
      <c r="HO546" s="51"/>
      <c r="HP546" s="51"/>
      <c r="HQ546" s="51"/>
      <c r="HR546" s="51"/>
      <c r="HS546" s="51"/>
      <c r="HT546" s="51"/>
      <c r="HU546" s="51"/>
      <c r="HV546" s="51"/>
      <c r="HW546" s="51"/>
      <c r="HX546" s="51"/>
      <c r="HY546" s="51"/>
      <c r="HZ546" s="51"/>
      <c r="IA546" s="51"/>
      <c r="IB546" s="51"/>
      <c r="IC546" s="51"/>
      <c r="ID546" s="51"/>
      <c r="IE546" s="51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</row>
    <row r="547" spans="1:255" ht="12.75" customHeight="1" x14ac:dyDescent="0.2">
      <c r="A547" s="61"/>
      <c r="B547" s="61"/>
      <c r="C547" s="61"/>
      <c r="D547" s="61"/>
      <c r="E547" s="6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  <c r="GH547" s="51"/>
      <c r="GI547" s="51"/>
      <c r="GJ547" s="51"/>
      <c r="GK547" s="51"/>
      <c r="GL547" s="51"/>
      <c r="GM547" s="51"/>
      <c r="GN547" s="51"/>
      <c r="GO547" s="51"/>
      <c r="GP547" s="51"/>
      <c r="GQ547" s="51"/>
      <c r="GR547" s="51"/>
      <c r="GS547" s="51"/>
      <c r="GT547" s="51"/>
      <c r="GU547" s="51"/>
      <c r="GV547" s="51"/>
      <c r="GW547" s="51"/>
      <c r="GX547" s="51"/>
      <c r="GY547" s="51"/>
      <c r="GZ547" s="51"/>
      <c r="HA547" s="51"/>
      <c r="HB547" s="51"/>
      <c r="HC547" s="51"/>
      <c r="HD547" s="51"/>
      <c r="HE547" s="51"/>
      <c r="HF547" s="51"/>
      <c r="HG547" s="51"/>
      <c r="HH547" s="51"/>
      <c r="HI547" s="51"/>
      <c r="HJ547" s="51"/>
      <c r="HK547" s="51"/>
      <c r="HL547" s="51"/>
      <c r="HM547" s="51"/>
      <c r="HN547" s="51"/>
      <c r="HO547" s="51"/>
      <c r="HP547" s="51"/>
      <c r="HQ547" s="51"/>
      <c r="HR547" s="51"/>
      <c r="HS547" s="51"/>
      <c r="HT547" s="51"/>
      <c r="HU547" s="51"/>
      <c r="HV547" s="51"/>
      <c r="HW547" s="51"/>
      <c r="HX547" s="51"/>
      <c r="HY547" s="51"/>
      <c r="HZ547" s="51"/>
      <c r="IA547" s="51"/>
      <c r="IB547" s="51"/>
      <c r="IC547" s="51"/>
      <c r="ID547" s="51"/>
      <c r="IE547" s="51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</row>
    <row r="548" spans="1:255" ht="12.75" customHeight="1" x14ac:dyDescent="0.2">
      <c r="A548" s="61"/>
      <c r="B548" s="61"/>
      <c r="C548" s="61"/>
      <c r="D548" s="61"/>
      <c r="E548" s="6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  <c r="GH548" s="51"/>
      <c r="GI548" s="51"/>
      <c r="GJ548" s="51"/>
      <c r="GK548" s="51"/>
      <c r="GL548" s="51"/>
      <c r="GM548" s="51"/>
      <c r="GN548" s="51"/>
      <c r="GO548" s="51"/>
      <c r="GP548" s="51"/>
      <c r="GQ548" s="51"/>
      <c r="GR548" s="51"/>
      <c r="GS548" s="51"/>
      <c r="GT548" s="51"/>
      <c r="GU548" s="51"/>
      <c r="GV548" s="51"/>
      <c r="GW548" s="51"/>
      <c r="GX548" s="51"/>
      <c r="GY548" s="51"/>
      <c r="GZ548" s="51"/>
      <c r="HA548" s="51"/>
      <c r="HB548" s="51"/>
      <c r="HC548" s="51"/>
      <c r="HD548" s="51"/>
      <c r="HE548" s="51"/>
      <c r="HF548" s="51"/>
      <c r="HG548" s="51"/>
      <c r="HH548" s="51"/>
      <c r="HI548" s="51"/>
      <c r="HJ548" s="51"/>
      <c r="HK548" s="51"/>
      <c r="HL548" s="51"/>
      <c r="HM548" s="51"/>
      <c r="HN548" s="51"/>
      <c r="HO548" s="51"/>
      <c r="HP548" s="51"/>
      <c r="HQ548" s="51"/>
      <c r="HR548" s="51"/>
      <c r="HS548" s="51"/>
      <c r="HT548" s="51"/>
      <c r="HU548" s="51"/>
      <c r="HV548" s="51"/>
      <c r="HW548" s="51"/>
      <c r="HX548" s="51"/>
      <c r="HY548" s="51"/>
      <c r="HZ548" s="51"/>
      <c r="IA548" s="51"/>
      <c r="IB548" s="51"/>
      <c r="IC548" s="51"/>
      <c r="ID548" s="51"/>
      <c r="IE548" s="51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</row>
    <row r="549" spans="1:255" ht="12.75" customHeight="1" x14ac:dyDescent="0.2">
      <c r="A549" s="61"/>
      <c r="B549" s="61"/>
      <c r="C549" s="61"/>
      <c r="D549" s="61"/>
      <c r="E549" s="6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  <c r="GH549" s="51"/>
      <c r="GI549" s="51"/>
      <c r="GJ549" s="51"/>
      <c r="GK549" s="51"/>
      <c r="GL549" s="51"/>
      <c r="GM549" s="51"/>
      <c r="GN549" s="51"/>
      <c r="GO549" s="51"/>
      <c r="GP549" s="51"/>
      <c r="GQ549" s="51"/>
      <c r="GR549" s="51"/>
      <c r="GS549" s="51"/>
      <c r="GT549" s="51"/>
      <c r="GU549" s="51"/>
      <c r="GV549" s="51"/>
      <c r="GW549" s="51"/>
      <c r="GX549" s="51"/>
      <c r="GY549" s="51"/>
      <c r="GZ549" s="51"/>
      <c r="HA549" s="51"/>
      <c r="HB549" s="51"/>
      <c r="HC549" s="51"/>
      <c r="HD549" s="51"/>
      <c r="HE549" s="51"/>
      <c r="HF549" s="51"/>
      <c r="HG549" s="51"/>
      <c r="HH549" s="51"/>
      <c r="HI549" s="51"/>
      <c r="HJ549" s="51"/>
      <c r="HK549" s="51"/>
      <c r="HL549" s="51"/>
      <c r="HM549" s="51"/>
      <c r="HN549" s="51"/>
      <c r="HO549" s="51"/>
      <c r="HP549" s="51"/>
      <c r="HQ549" s="51"/>
      <c r="HR549" s="51"/>
      <c r="HS549" s="51"/>
      <c r="HT549" s="51"/>
      <c r="HU549" s="51"/>
      <c r="HV549" s="51"/>
      <c r="HW549" s="51"/>
      <c r="HX549" s="51"/>
      <c r="HY549" s="51"/>
      <c r="HZ549" s="51"/>
      <c r="IA549" s="51"/>
      <c r="IB549" s="51"/>
      <c r="IC549" s="51"/>
      <c r="ID549" s="51"/>
      <c r="IE549" s="51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</row>
    <row r="550" spans="1:255" ht="12.75" customHeight="1" x14ac:dyDescent="0.2">
      <c r="A550" s="61"/>
      <c r="B550" s="61"/>
      <c r="C550" s="61"/>
      <c r="D550" s="61"/>
      <c r="E550" s="6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  <c r="GH550" s="51"/>
      <c r="GI550" s="51"/>
      <c r="GJ550" s="51"/>
      <c r="GK550" s="51"/>
      <c r="GL550" s="51"/>
      <c r="GM550" s="51"/>
      <c r="GN550" s="51"/>
      <c r="GO550" s="51"/>
      <c r="GP550" s="51"/>
      <c r="GQ550" s="51"/>
      <c r="GR550" s="51"/>
      <c r="GS550" s="51"/>
      <c r="GT550" s="51"/>
      <c r="GU550" s="51"/>
      <c r="GV550" s="51"/>
      <c r="GW550" s="51"/>
      <c r="GX550" s="51"/>
      <c r="GY550" s="51"/>
      <c r="GZ550" s="51"/>
      <c r="HA550" s="51"/>
      <c r="HB550" s="51"/>
      <c r="HC550" s="51"/>
      <c r="HD550" s="51"/>
      <c r="HE550" s="51"/>
      <c r="HF550" s="51"/>
      <c r="HG550" s="51"/>
      <c r="HH550" s="51"/>
      <c r="HI550" s="51"/>
      <c r="HJ550" s="51"/>
      <c r="HK550" s="51"/>
      <c r="HL550" s="51"/>
      <c r="HM550" s="51"/>
      <c r="HN550" s="51"/>
      <c r="HO550" s="51"/>
      <c r="HP550" s="51"/>
      <c r="HQ550" s="51"/>
      <c r="HR550" s="51"/>
      <c r="HS550" s="51"/>
      <c r="HT550" s="51"/>
      <c r="HU550" s="51"/>
      <c r="HV550" s="51"/>
      <c r="HW550" s="51"/>
      <c r="HX550" s="51"/>
      <c r="HY550" s="51"/>
      <c r="HZ550" s="51"/>
      <c r="IA550" s="51"/>
      <c r="IB550" s="51"/>
      <c r="IC550" s="51"/>
      <c r="ID550" s="51"/>
      <c r="IE550" s="51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</row>
    <row r="551" spans="1:255" ht="12.75" customHeight="1" x14ac:dyDescent="0.2">
      <c r="A551" s="61"/>
      <c r="B551" s="61"/>
      <c r="C551" s="61"/>
      <c r="D551" s="61"/>
      <c r="E551" s="6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  <c r="GH551" s="51"/>
      <c r="GI551" s="51"/>
      <c r="GJ551" s="51"/>
      <c r="GK551" s="51"/>
      <c r="GL551" s="51"/>
      <c r="GM551" s="51"/>
      <c r="GN551" s="51"/>
      <c r="GO551" s="51"/>
      <c r="GP551" s="51"/>
      <c r="GQ551" s="51"/>
      <c r="GR551" s="51"/>
      <c r="GS551" s="51"/>
      <c r="GT551" s="51"/>
      <c r="GU551" s="51"/>
      <c r="GV551" s="51"/>
      <c r="GW551" s="51"/>
      <c r="GX551" s="51"/>
      <c r="GY551" s="51"/>
      <c r="GZ551" s="51"/>
      <c r="HA551" s="51"/>
      <c r="HB551" s="51"/>
      <c r="HC551" s="51"/>
      <c r="HD551" s="51"/>
      <c r="HE551" s="51"/>
      <c r="HF551" s="51"/>
      <c r="HG551" s="51"/>
      <c r="HH551" s="51"/>
      <c r="HI551" s="51"/>
      <c r="HJ551" s="51"/>
      <c r="HK551" s="51"/>
      <c r="HL551" s="51"/>
      <c r="HM551" s="51"/>
      <c r="HN551" s="51"/>
      <c r="HO551" s="51"/>
      <c r="HP551" s="51"/>
      <c r="HQ551" s="51"/>
      <c r="HR551" s="51"/>
      <c r="HS551" s="51"/>
      <c r="HT551" s="51"/>
      <c r="HU551" s="51"/>
      <c r="HV551" s="51"/>
      <c r="HW551" s="51"/>
      <c r="HX551" s="51"/>
      <c r="HY551" s="51"/>
      <c r="HZ551" s="51"/>
      <c r="IA551" s="51"/>
      <c r="IB551" s="51"/>
      <c r="IC551" s="51"/>
      <c r="ID551" s="51"/>
      <c r="IE551" s="51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</row>
    <row r="552" spans="1:255" ht="12.75" customHeight="1" x14ac:dyDescent="0.2">
      <c r="A552" s="61"/>
      <c r="B552" s="61"/>
      <c r="C552" s="61"/>
      <c r="D552" s="61"/>
      <c r="E552" s="6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  <c r="GH552" s="51"/>
      <c r="GI552" s="51"/>
      <c r="GJ552" s="51"/>
      <c r="GK552" s="51"/>
      <c r="GL552" s="51"/>
      <c r="GM552" s="51"/>
      <c r="GN552" s="51"/>
      <c r="GO552" s="51"/>
      <c r="GP552" s="51"/>
      <c r="GQ552" s="51"/>
      <c r="GR552" s="51"/>
      <c r="GS552" s="51"/>
      <c r="GT552" s="51"/>
      <c r="GU552" s="51"/>
      <c r="GV552" s="51"/>
      <c r="GW552" s="51"/>
      <c r="GX552" s="51"/>
      <c r="GY552" s="51"/>
      <c r="GZ552" s="51"/>
      <c r="HA552" s="51"/>
      <c r="HB552" s="51"/>
      <c r="HC552" s="51"/>
      <c r="HD552" s="51"/>
      <c r="HE552" s="51"/>
      <c r="HF552" s="51"/>
      <c r="HG552" s="51"/>
      <c r="HH552" s="51"/>
      <c r="HI552" s="51"/>
      <c r="HJ552" s="51"/>
      <c r="HK552" s="51"/>
      <c r="HL552" s="51"/>
      <c r="HM552" s="51"/>
      <c r="HN552" s="51"/>
      <c r="HO552" s="51"/>
      <c r="HP552" s="51"/>
      <c r="HQ552" s="51"/>
      <c r="HR552" s="51"/>
      <c r="HS552" s="51"/>
      <c r="HT552" s="51"/>
      <c r="HU552" s="51"/>
      <c r="HV552" s="51"/>
      <c r="HW552" s="51"/>
      <c r="HX552" s="51"/>
      <c r="HY552" s="51"/>
      <c r="HZ552" s="51"/>
      <c r="IA552" s="51"/>
      <c r="IB552" s="51"/>
      <c r="IC552" s="51"/>
      <c r="ID552" s="51"/>
      <c r="IE552" s="51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</row>
    <row r="553" spans="1:255" ht="12.75" customHeight="1" x14ac:dyDescent="0.2">
      <c r="A553" s="61"/>
      <c r="B553" s="61"/>
      <c r="C553" s="61"/>
      <c r="D553" s="61"/>
      <c r="E553" s="6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  <c r="HV553" s="51"/>
      <c r="HW553" s="51"/>
      <c r="HX553" s="51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</row>
    <row r="554" spans="1:255" ht="12.75" customHeight="1" x14ac:dyDescent="0.2">
      <c r="A554" s="61"/>
      <c r="B554" s="61"/>
      <c r="C554" s="61"/>
      <c r="D554" s="61"/>
      <c r="E554" s="6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  <c r="GH554" s="51"/>
      <c r="GI554" s="51"/>
      <c r="GJ554" s="51"/>
      <c r="GK554" s="51"/>
      <c r="GL554" s="51"/>
      <c r="GM554" s="51"/>
      <c r="GN554" s="51"/>
      <c r="GO554" s="51"/>
      <c r="GP554" s="51"/>
      <c r="GQ554" s="51"/>
      <c r="GR554" s="51"/>
      <c r="GS554" s="51"/>
      <c r="GT554" s="51"/>
      <c r="GU554" s="51"/>
      <c r="GV554" s="51"/>
      <c r="GW554" s="51"/>
      <c r="GX554" s="51"/>
      <c r="GY554" s="51"/>
      <c r="GZ554" s="51"/>
      <c r="HA554" s="51"/>
      <c r="HB554" s="51"/>
      <c r="HC554" s="51"/>
      <c r="HD554" s="51"/>
      <c r="HE554" s="51"/>
      <c r="HF554" s="51"/>
      <c r="HG554" s="51"/>
      <c r="HH554" s="51"/>
      <c r="HI554" s="51"/>
      <c r="HJ554" s="51"/>
      <c r="HK554" s="51"/>
      <c r="HL554" s="51"/>
      <c r="HM554" s="51"/>
      <c r="HN554" s="51"/>
      <c r="HO554" s="51"/>
      <c r="HP554" s="51"/>
      <c r="HQ554" s="51"/>
      <c r="HR554" s="51"/>
      <c r="HS554" s="51"/>
      <c r="HT554" s="51"/>
      <c r="HU554" s="51"/>
      <c r="HV554" s="51"/>
      <c r="HW554" s="51"/>
      <c r="HX554" s="51"/>
      <c r="HY554" s="51"/>
      <c r="HZ554" s="51"/>
      <c r="IA554" s="51"/>
      <c r="IB554" s="51"/>
      <c r="IC554" s="51"/>
      <c r="ID554" s="51"/>
      <c r="IE554" s="51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</row>
    <row r="555" spans="1:255" ht="12.75" customHeight="1" x14ac:dyDescent="0.2">
      <c r="A555" s="61"/>
      <c r="B555" s="61"/>
      <c r="C555" s="61"/>
      <c r="D555" s="61"/>
      <c r="E555" s="6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  <c r="GH555" s="51"/>
      <c r="GI555" s="51"/>
      <c r="GJ555" s="51"/>
      <c r="GK555" s="51"/>
      <c r="GL555" s="51"/>
      <c r="GM555" s="51"/>
      <c r="GN555" s="51"/>
      <c r="GO555" s="51"/>
      <c r="GP555" s="51"/>
      <c r="GQ555" s="51"/>
      <c r="GR555" s="51"/>
      <c r="GS555" s="51"/>
      <c r="GT555" s="51"/>
      <c r="GU555" s="51"/>
      <c r="GV555" s="51"/>
      <c r="GW555" s="51"/>
      <c r="GX555" s="51"/>
      <c r="GY555" s="51"/>
      <c r="GZ555" s="51"/>
      <c r="HA555" s="51"/>
      <c r="HB555" s="51"/>
      <c r="HC555" s="51"/>
      <c r="HD555" s="51"/>
      <c r="HE555" s="51"/>
      <c r="HF555" s="51"/>
      <c r="HG555" s="51"/>
      <c r="HH555" s="51"/>
      <c r="HI555" s="51"/>
      <c r="HJ555" s="51"/>
      <c r="HK555" s="51"/>
      <c r="HL555" s="51"/>
      <c r="HM555" s="51"/>
      <c r="HN555" s="51"/>
      <c r="HO555" s="51"/>
      <c r="HP555" s="51"/>
      <c r="HQ555" s="51"/>
      <c r="HR555" s="51"/>
      <c r="HS555" s="51"/>
      <c r="HT555" s="51"/>
      <c r="HU555" s="51"/>
      <c r="HV555" s="51"/>
      <c r="HW555" s="51"/>
      <c r="HX555" s="51"/>
      <c r="HY555" s="51"/>
      <c r="HZ555" s="51"/>
      <c r="IA555" s="51"/>
      <c r="IB555" s="51"/>
      <c r="IC555" s="51"/>
      <c r="ID555" s="51"/>
      <c r="IE555" s="51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</row>
    <row r="556" spans="1:255" ht="12.75" customHeight="1" x14ac:dyDescent="0.2">
      <c r="A556" s="61"/>
      <c r="B556" s="61"/>
      <c r="C556" s="61"/>
      <c r="D556" s="61"/>
      <c r="E556" s="6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  <c r="HV556" s="51"/>
      <c r="HW556" s="51"/>
      <c r="HX556" s="51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</row>
    <row r="557" spans="1:255" ht="12.75" customHeight="1" x14ac:dyDescent="0.2">
      <c r="A557" s="61"/>
      <c r="B557" s="61"/>
      <c r="C557" s="61"/>
      <c r="D557" s="61"/>
      <c r="E557" s="6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  <c r="GH557" s="51"/>
      <c r="GI557" s="51"/>
      <c r="GJ557" s="51"/>
      <c r="GK557" s="51"/>
      <c r="GL557" s="51"/>
      <c r="GM557" s="51"/>
      <c r="GN557" s="51"/>
      <c r="GO557" s="51"/>
      <c r="GP557" s="51"/>
      <c r="GQ557" s="51"/>
      <c r="GR557" s="51"/>
      <c r="GS557" s="51"/>
      <c r="GT557" s="51"/>
      <c r="GU557" s="51"/>
      <c r="GV557" s="51"/>
      <c r="GW557" s="51"/>
      <c r="GX557" s="51"/>
      <c r="GY557" s="51"/>
      <c r="GZ557" s="51"/>
      <c r="HA557" s="51"/>
      <c r="HB557" s="51"/>
      <c r="HC557" s="51"/>
      <c r="HD557" s="51"/>
      <c r="HE557" s="51"/>
      <c r="HF557" s="51"/>
      <c r="HG557" s="51"/>
      <c r="HH557" s="51"/>
      <c r="HI557" s="51"/>
      <c r="HJ557" s="51"/>
      <c r="HK557" s="51"/>
      <c r="HL557" s="51"/>
      <c r="HM557" s="51"/>
      <c r="HN557" s="51"/>
      <c r="HO557" s="51"/>
      <c r="HP557" s="51"/>
      <c r="HQ557" s="51"/>
      <c r="HR557" s="51"/>
      <c r="HS557" s="51"/>
      <c r="HT557" s="51"/>
      <c r="HU557" s="51"/>
      <c r="HV557" s="51"/>
      <c r="HW557" s="51"/>
      <c r="HX557" s="51"/>
      <c r="HY557" s="51"/>
      <c r="HZ557" s="51"/>
      <c r="IA557" s="51"/>
      <c r="IB557" s="51"/>
      <c r="IC557" s="51"/>
      <c r="ID557" s="51"/>
      <c r="IE557" s="51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</row>
    <row r="558" spans="1:255" ht="12.75" customHeight="1" x14ac:dyDescent="0.2">
      <c r="A558" s="61"/>
      <c r="B558" s="61"/>
      <c r="C558" s="61"/>
      <c r="D558" s="61"/>
      <c r="E558" s="6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  <c r="GH558" s="51"/>
      <c r="GI558" s="51"/>
      <c r="GJ558" s="51"/>
      <c r="GK558" s="51"/>
      <c r="GL558" s="51"/>
      <c r="GM558" s="51"/>
      <c r="GN558" s="51"/>
      <c r="GO558" s="51"/>
      <c r="GP558" s="51"/>
      <c r="GQ558" s="51"/>
      <c r="GR558" s="51"/>
      <c r="GS558" s="51"/>
      <c r="GT558" s="51"/>
      <c r="GU558" s="51"/>
      <c r="GV558" s="51"/>
      <c r="GW558" s="51"/>
      <c r="GX558" s="51"/>
      <c r="GY558" s="51"/>
      <c r="GZ558" s="51"/>
      <c r="HA558" s="51"/>
      <c r="HB558" s="51"/>
      <c r="HC558" s="51"/>
      <c r="HD558" s="51"/>
      <c r="HE558" s="51"/>
      <c r="HF558" s="51"/>
      <c r="HG558" s="51"/>
      <c r="HH558" s="51"/>
      <c r="HI558" s="51"/>
      <c r="HJ558" s="51"/>
      <c r="HK558" s="51"/>
      <c r="HL558" s="51"/>
      <c r="HM558" s="51"/>
      <c r="HN558" s="51"/>
      <c r="HO558" s="51"/>
      <c r="HP558" s="51"/>
      <c r="HQ558" s="51"/>
      <c r="HR558" s="51"/>
      <c r="HS558" s="51"/>
      <c r="HT558" s="51"/>
      <c r="HU558" s="51"/>
      <c r="HV558" s="51"/>
      <c r="HW558" s="51"/>
      <c r="HX558" s="51"/>
      <c r="HY558" s="51"/>
      <c r="HZ558" s="51"/>
      <c r="IA558" s="51"/>
      <c r="IB558" s="51"/>
      <c r="IC558" s="51"/>
      <c r="ID558" s="51"/>
      <c r="IE558" s="51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</row>
    <row r="559" spans="1:255" ht="12.75" customHeight="1" x14ac:dyDescent="0.2">
      <c r="A559" s="61"/>
      <c r="B559" s="61"/>
      <c r="C559" s="61"/>
      <c r="D559" s="61"/>
      <c r="E559" s="6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  <c r="GH559" s="51"/>
      <c r="GI559" s="51"/>
      <c r="GJ559" s="51"/>
      <c r="GK559" s="51"/>
      <c r="GL559" s="51"/>
      <c r="GM559" s="51"/>
      <c r="GN559" s="51"/>
      <c r="GO559" s="51"/>
      <c r="GP559" s="51"/>
      <c r="GQ559" s="51"/>
      <c r="GR559" s="51"/>
      <c r="GS559" s="51"/>
      <c r="GT559" s="51"/>
      <c r="GU559" s="51"/>
      <c r="GV559" s="51"/>
      <c r="GW559" s="51"/>
      <c r="GX559" s="51"/>
      <c r="GY559" s="51"/>
      <c r="GZ559" s="51"/>
      <c r="HA559" s="51"/>
      <c r="HB559" s="51"/>
      <c r="HC559" s="51"/>
      <c r="HD559" s="51"/>
      <c r="HE559" s="51"/>
      <c r="HF559" s="51"/>
      <c r="HG559" s="51"/>
      <c r="HH559" s="51"/>
      <c r="HI559" s="51"/>
      <c r="HJ559" s="51"/>
      <c r="HK559" s="51"/>
      <c r="HL559" s="51"/>
      <c r="HM559" s="51"/>
      <c r="HN559" s="51"/>
      <c r="HO559" s="51"/>
      <c r="HP559" s="51"/>
      <c r="HQ559" s="51"/>
      <c r="HR559" s="51"/>
      <c r="HS559" s="51"/>
      <c r="HT559" s="51"/>
      <c r="HU559" s="51"/>
      <c r="HV559" s="51"/>
      <c r="HW559" s="51"/>
      <c r="HX559" s="51"/>
      <c r="HY559" s="51"/>
      <c r="HZ559" s="51"/>
      <c r="IA559" s="51"/>
      <c r="IB559" s="51"/>
      <c r="IC559" s="51"/>
      <c r="ID559" s="51"/>
      <c r="IE559" s="51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</row>
    <row r="560" spans="1:255" ht="12.75" customHeight="1" x14ac:dyDescent="0.2">
      <c r="A560" s="61"/>
      <c r="B560" s="61"/>
      <c r="C560" s="61"/>
      <c r="D560" s="61"/>
      <c r="E560" s="6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  <c r="GH560" s="51"/>
      <c r="GI560" s="51"/>
      <c r="GJ560" s="51"/>
      <c r="GK560" s="51"/>
      <c r="GL560" s="51"/>
      <c r="GM560" s="51"/>
      <c r="GN560" s="51"/>
      <c r="GO560" s="51"/>
      <c r="GP560" s="51"/>
      <c r="GQ560" s="51"/>
      <c r="GR560" s="51"/>
      <c r="GS560" s="51"/>
      <c r="GT560" s="51"/>
      <c r="GU560" s="51"/>
      <c r="GV560" s="51"/>
      <c r="GW560" s="51"/>
      <c r="GX560" s="51"/>
      <c r="GY560" s="51"/>
      <c r="GZ560" s="51"/>
      <c r="HA560" s="51"/>
      <c r="HB560" s="51"/>
      <c r="HC560" s="51"/>
      <c r="HD560" s="51"/>
      <c r="HE560" s="51"/>
      <c r="HF560" s="51"/>
      <c r="HG560" s="51"/>
      <c r="HH560" s="51"/>
      <c r="HI560" s="51"/>
      <c r="HJ560" s="51"/>
      <c r="HK560" s="51"/>
      <c r="HL560" s="51"/>
      <c r="HM560" s="51"/>
      <c r="HN560" s="51"/>
      <c r="HO560" s="51"/>
      <c r="HP560" s="51"/>
      <c r="HQ560" s="51"/>
      <c r="HR560" s="51"/>
      <c r="HS560" s="51"/>
      <c r="HT560" s="51"/>
      <c r="HU560" s="51"/>
      <c r="HV560" s="51"/>
      <c r="HW560" s="51"/>
      <c r="HX560" s="51"/>
      <c r="HY560" s="51"/>
      <c r="HZ560" s="51"/>
      <c r="IA560" s="51"/>
      <c r="IB560" s="51"/>
      <c r="IC560" s="51"/>
      <c r="ID560" s="51"/>
      <c r="IE560" s="51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</row>
    <row r="561" spans="1:255" ht="12.75" customHeight="1" x14ac:dyDescent="0.2">
      <c r="A561" s="61"/>
      <c r="B561" s="61"/>
      <c r="C561" s="61"/>
      <c r="D561" s="61"/>
      <c r="E561" s="6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  <c r="GH561" s="51"/>
      <c r="GI561" s="51"/>
      <c r="GJ561" s="51"/>
      <c r="GK561" s="51"/>
      <c r="GL561" s="51"/>
      <c r="GM561" s="51"/>
      <c r="GN561" s="51"/>
      <c r="GO561" s="51"/>
      <c r="GP561" s="51"/>
      <c r="GQ561" s="51"/>
      <c r="GR561" s="51"/>
      <c r="GS561" s="51"/>
      <c r="GT561" s="51"/>
      <c r="GU561" s="51"/>
      <c r="GV561" s="51"/>
      <c r="GW561" s="51"/>
      <c r="GX561" s="51"/>
      <c r="GY561" s="51"/>
      <c r="GZ561" s="51"/>
      <c r="HA561" s="51"/>
      <c r="HB561" s="51"/>
      <c r="HC561" s="51"/>
      <c r="HD561" s="51"/>
      <c r="HE561" s="51"/>
      <c r="HF561" s="51"/>
      <c r="HG561" s="51"/>
      <c r="HH561" s="51"/>
      <c r="HI561" s="51"/>
      <c r="HJ561" s="51"/>
      <c r="HK561" s="51"/>
      <c r="HL561" s="51"/>
      <c r="HM561" s="51"/>
      <c r="HN561" s="51"/>
      <c r="HO561" s="51"/>
      <c r="HP561" s="51"/>
      <c r="HQ561" s="51"/>
      <c r="HR561" s="51"/>
      <c r="HS561" s="51"/>
      <c r="HT561" s="51"/>
      <c r="HU561" s="51"/>
      <c r="HV561" s="51"/>
      <c r="HW561" s="51"/>
      <c r="HX561" s="51"/>
      <c r="HY561" s="51"/>
      <c r="HZ561" s="51"/>
      <c r="IA561" s="51"/>
      <c r="IB561" s="51"/>
      <c r="IC561" s="51"/>
      <c r="ID561" s="51"/>
      <c r="IE561" s="51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</row>
    <row r="562" spans="1:255" ht="12.75" customHeight="1" x14ac:dyDescent="0.2">
      <c r="A562" s="61"/>
      <c r="B562" s="61"/>
      <c r="C562" s="61"/>
      <c r="D562" s="61"/>
      <c r="E562" s="6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  <c r="GH562" s="51"/>
      <c r="GI562" s="51"/>
      <c r="GJ562" s="51"/>
      <c r="GK562" s="51"/>
      <c r="GL562" s="51"/>
      <c r="GM562" s="51"/>
      <c r="GN562" s="51"/>
      <c r="GO562" s="51"/>
      <c r="GP562" s="51"/>
      <c r="GQ562" s="51"/>
      <c r="GR562" s="51"/>
      <c r="GS562" s="51"/>
      <c r="GT562" s="51"/>
      <c r="GU562" s="51"/>
      <c r="GV562" s="51"/>
      <c r="GW562" s="51"/>
      <c r="GX562" s="51"/>
      <c r="GY562" s="51"/>
      <c r="GZ562" s="51"/>
      <c r="HA562" s="51"/>
      <c r="HB562" s="51"/>
      <c r="HC562" s="51"/>
      <c r="HD562" s="51"/>
      <c r="HE562" s="51"/>
      <c r="HF562" s="51"/>
      <c r="HG562" s="51"/>
      <c r="HH562" s="51"/>
      <c r="HI562" s="51"/>
      <c r="HJ562" s="51"/>
      <c r="HK562" s="51"/>
      <c r="HL562" s="51"/>
      <c r="HM562" s="51"/>
      <c r="HN562" s="51"/>
      <c r="HO562" s="51"/>
      <c r="HP562" s="51"/>
      <c r="HQ562" s="51"/>
      <c r="HR562" s="51"/>
      <c r="HS562" s="51"/>
      <c r="HT562" s="51"/>
      <c r="HU562" s="51"/>
      <c r="HV562" s="51"/>
      <c r="HW562" s="51"/>
      <c r="HX562" s="51"/>
      <c r="HY562" s="51"/>
      <c r="HZ562" s="51"/>
      <c r="IA562" s="51"/>
      <c r="IB562" s="51"/>
      <c r="IC562" s="51"/>
      <c r="ID562" s="51"/>
      <c r="IE562" s="51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</row>
    <row r="563" spans="1:255" ht="12.75" customHeight="1" x14ac:dyDescent="0.2">
      <c r="A563" s="61"/>
      <c r="B563" s="61"/>
      <c r="C563" s="61"/>
      <c r="D563" s="61"/>
      <c r="E563" s="6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  <c r="GH563" s="51"/>
      <c r="GI563" s="51"/>
      <c r="GJ563" s="51"/>
      <c r="GK563" s="51"/>
      <c r="GL563" s="51"/>
      <c r="GM563" s="51"/>
      <c r="GN563" s="51"/>
      <c r="GO563" s="51"/>
      <c r="GP563" s="51"/>
      <c r="GQ563" s="51"/>
      <c r="GR563" s="51"/>
      <c r="GS563" s="51"/>
      <c r="GT563" s="51"/>
      <c r="GU563" s="51"/>
      <c r="GV563" s="51"/>
      <c r="GW563" s="51"/>
      <c r="GX563" s="51"/>
      <c r="GY563" s="51"/>
      <c r="GZ563" s="51"/>
      <c r="HA563" s="51"/>
      <c r="HB563" s="51"/>
      <c r="HC563" s="51"/>
      <c r="HD563" s="51"/>
      <c r="HE563" s="51"/>
      <c r="HF563" s="51"/>
      <c r="HG563" s="51"/>
      <c r="HH563" s="51"/>
      <c r="HI563" s="51"/>
      <c r="HJ563" s="51"/>
      <c r="HK563" s="51"/>
      <c r="HL563" s="51"/>
      <c r="HM563" s="51"/>
      <c r="HN563" s="51"/>
      <c r="HO563" s="51"/>
      <c r="HP563" s="51"/>
      <c r="HQ563" s="51"/>
      <c r="HR563" s="51"/>
      <c r="HS563" s="51"/>
      <c r="HT563" s="51"/>
      <c r="HU563" s="51"/>
      <c r="HV563" s="51"/>
      <c r="HW563" s="51"/>
      <c r="HX563" s="51"/>
      <c r="HY563" s="51"/>
      <c r="HZ563" s="51"/>
      <c r="IA563" s="51"/>
      <c r="IB563" s="51"/>
      <c r="IC563" s="51"/>
      <c r="ID563" s="51"/>
      <c r="IE563" s="51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</row>
    <row r="564" spans="1:255" ht="12.75" customHeight="1" x14ac:dyDescent="0.2">
      <c r="A564" s="61"/>
      <c r="B564" s="61"/>
      <c r="C564" s="61"/>
      <c r="D564" s="61"/>
      <c r="E564" s="6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  <c r="GH564" s="51"/>
      <c r="GI564" s="51"/>
      <c r="GJ564" s="51"/>
      <c r="GK564" s="51"/>
      <c r="GL564" s="51"/>
      <c r="GM564" s="51"/>
      <c r="GN564" s="51"/>
      <c r="GO564" s="51"/>
      <c r="GP564" s="51"/>
      <c r="GQ564" s="51"/>
      <c r="GR564" s="51"/>
      <c r="GS564" s="51"/>
      <c r="GT564" s="51"/>
      <c r="GU564" s="51"/>
      <c r="GV564" s="51"/>
      <c r="GW564" s="51"/>
      <c r="GX564" s="51"/>
      <c r="GY564" s="51"/>
      <c r="GZ564" s="51"/>
      <c r="HA564" s="51"/>
      <c r="HB564" s="51"/>
      <c r="HC564" s="51"/>
      <c r="HD564" s="51"/>
      <c r="HE564" s="51"/>
      <c r="HF564" s="51"/>
      <c r="HG564" s="51"/>
      <c r="HH564" s="51"/>
      <c r="HI564" s="51"/>
      <c r="HJ564" s="51"/>
      <c r="HK564" s="51"/>
      <c r="HL564" s="51"/>
      <c r="HM564" s="51"/>
      <c r="HN564" s="51"/>
      <c r="HO564" s="51"/>
      <c r="HP564" s="51"/>
      <c r="HQ564" s="51"/>
      <c r="HR564" s="51"/>
      <c r="HS564" s="51"/>
      <c r="HT564" s="51"/>
      <c r="HU564" s="51"/>
      <c r="HV564" s="51"/>
      <c r="HW564" s="51"/>
      <c r="HX564" s="51"/>
      <c r="HY564" s="51"/>
      <c r="HZ564" s="51"/>
      <c r="IA564" s="51"/>
      <c r="IB564" s="51"/>
      <c r="IC564" s="51"/>
      <c r="ID564" s="51"/>
      <c r="IE564" s="51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</row>
    <row r="565" spans="1:255" ht="12.75" customHeight="1" x14ac:dyDescent="0.2">
      <c r="A565" s="61"/>
      <c r="B565" s="61"/>
      <c r="C565" s="61"/>
      <c r="D565" s="61"/>
      <c r="E565" s="6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  <c r="GH565" s="51"/>
      <c r="GI565" s="51"/>
      <c r="GJ565" s="51"/>
      <c r="GK565" s="51"/>
      <c r="GL565" s="51"/>
      <c r="GM565" s="51"/>
      <c r="GN565" s="51"/>
      <c r="GO565" s="51"/>
      <c r="GP565" s="51"/>
      <c r="GQ565" s="51"/>
      <c r="GR565" s="51"/>
      <c r="GS565" s="51"/>
      <c r="GT565" s="51"/>
      <c r="GU565" s="51"/>
      <c r="GV565" s="51"/>
      <c r="GW565" s="51"/>
      <c r="GX565" s="51"/>
      <c r="GY565" s="51"/>
      <c r="GZ565" s="51"/>
      <c r="HA565" s="51"/>
      <c r="HB565" s="51"/>
      <c r="HC565" s="51"/>
      <c r="HD565" s="51"/>
      <c r="HE565" s="51"/>
      <c r="HF565" s="51"/>
      <c r="HG565" s="51"/>
      <c r="HH565" s="51"/>
      <c r="HI565" s="51"/>
      <c r="HJ565" s="51"/>
      <c r="HK565" s="51"/>
      <c r="HL565" s="51"/>
      <c r="HM565" s="51"/>
      <c r="HN565" s="51"/>
      <c r="HO565" s="51"/>
      <c r="HP565" s="51"/>
      <c r="HQ565" s="51"/>
      <c r="HR565" s="51"/>
      <c r="HS565" s="51"/>
      <c r="HT565" s="51"/>
      <c r="HU565" s="51"/>
      <c r="HV565" s="51"/>
      <c r="HW565" s="51"/>
      <c r="HX565" s="51"/>
      <c r="HY565" s="51"/>
      <c r="HZ565" s="51"/>
      <c r="IA565" s="51"/>
      <c r="IB565" s="51"/>
      <c r="IC565" s="51"/>
      <c r="ID565" s="51"/>
      <c r="IE565" s="51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</row>
    <row r="566" spans="1:255" ht="12.75" customHeight="1" x14ac:dyDescent="0.2">
      <c r="A566" s="61"/>
      <c r="B566" s="61"/>
      <c r="C566" s="61"/>
      <c r="D566" s="61"/>
      <c r="E566" s="6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  <c r="GH566" s="51"/>
      <c r="GI566" s="51"/>
      <c r="GJ566" s="51"/>
      <c r="GK566" s="51"/>
      <c r="GL566" s="51"/>
      <c r="GM566" s="51"/>
      <c r="GN566" s="51"/>
      <c r="GO566" s="51"/>
      <c r="GP566" s="51"/>
      <c r="GQ566" s="51"/>
      <c r="GR566" s="51"/>
      <c r="GS566" s="51"/>
      <c r="GT566" s="51"/>
      <c r="GU566" s="51"/>
      <c r="GV566" s="51"/>
      <c r="GW566" s="51"/>
      <c r="GX566" s="51"/>
      <c r="GY566" s="51"/>
      <c r="GZ566" s="51"/>
      <c r="HA566" s="51"/>
      <c r="HB566" s="51"/>
      <c r="HC566" s="51"/>
      <c r="HD566" s="51"/>
      <c r="HE566" s="51"/>
      <c r="HF566" s="51"/>
      <c r="HG566" s="51"/>
      <c r="HH566" s="51"/>
      <c r="HI566" s="51"/>
      <c r="HJ566" s="51"/>
      <c r="HK566" s="51"/>
      <c r="HL566" s="51"/>
      <c r="HM566" s="51"/>
      <c r="HN566" s="51"/>
      <c r="HO566" s="51"/>
      <c r="HP566" s="51"/>
      <c r="HQ566" s="51"/>
      <c r="HR566" s="51"/>
      <c r="HS566" s="51"/>
      <c r="HT566" s="51"/>
      <c r="HU566" s="51"/>
      <c r="HV566" s="51"/>
      <c r="HW566" s="51"/>
      <c r="HX566" s="51"/>
      <c r="HY566" s="51"/>
      <c r="HZ566" s="51"/>
      <c r="IA566" s="51"/>
      <c r="IB566" s="51"/>
      <c r="IC566" s="51"/>
      <c r="ID566" s="51"/>
      <c r="IE566" s="51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</row>
    <row r="567" spans="1:255" ht="12.75" customHeight="1" x14ac:dyDescent="0.2">
      <c r="A567" s="61"/>
      <c r="B567" s="61"/>
      <c r="C567" s="61"/>
      <c r="D567" s="61"/>
      <c r="E567" s="6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  <c r="GH567" s="51"/>
      <c r="GI567" s="51"/>
      <c r="GJ567" s="51"/>
      <c r="GK567" s="51"/>
      <c r="GL567" s="51"/>
      <c r="GM567" s="51"/>
      <c r="GN567" s="51"/>
      <c r="GO567" s="51"/>
      <c r="GP567" s="51"/>
      <c r="GQ567" s="51"/>
      <c r="GR567" s="51"/>
      <c r="GS567" s="51"/>
      <c r="GT567" s="51"/>
      <c r="GU567" s="51"/>
      <c r="GV567" s="51"/>
      <c r="GW567" s="51"/>
      <c r="GX567" s="51"/>
      <c r="GY567" s="51"/>
      <c r="GZ567" s="51"/>
      <c r="HA567" s="51"/>
      <c r="HB567" s="51"/>
      <c r="HC567" s="51"/>
      <c r="HD567" s="51"/>
      <c r="HE567" s="51"/>
      <c r="HF567" s="51"/>
      <c r="HG567" s="51"/>
      <c r="HH567" s="51"/>
      <c r="HI567" s="51"/>
      <c r="HJ567" s="51"/>
      <c r="HK567" s="51"/>
      <c r="HL567" s="51"/>
      <c r="HM567" s="51"/>
      <c r="HN567" s="51"/>
      <c r="HO567" s="51"/>
      <c r="HP567" s="51"/>
      <c r="HQ567" s="51"/>
      <c r="HR567" s="51"/>
      <c r="HS567" s="51"/>
      <c r="HT567" s="51"/>
      <c r="HU567" s="51"/>
      <c r="HV567" s="51"/>
      <c r="HW567" s="51"/>
      <c r="HX567" s="51"/>
      <c r="HY567" s="51"/>
      <c r="HZ567" s="51"/>
      <c r="IA567" s="51"/>
      <c r="IB567" s="51"/>
      <c r="IC567" s="51"/>
      <c r="ID567" s="51"/>
      <c r="IE567" s="51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</row>
    <row r="568" spans="1:255" ht="12.75" customHeight="1" x14ac:dyDescent="0.2">
      <c r="A568" s="61"/>
      <c r="B568" s="61"/>
      <c r="C568" s="61"/>
      <c r="D568" s="61"/>
      <c r="E568" s="6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  <c r="GH568" s="51"/>
      <c r="GI568" s="51"/>
      <c r="GJ568" s="51"/>
      <c r="GK568" s="51"/>
      <c r="GL568" s="51"/>
      <c r="GM568" s="51"/>
      <c r="GN568" s="51"/>
      <c r="GO568" s="51"/>
      <c r="GP568" s="51"/>
      <c r="GQ568" s="51"/>
      <c r="GR568" s="51"/>
      <c r="GS568" s="51"/>
      <c r="GT568" s="51"/>
      <c r="GU568" s="51"/>
      <c r="GV568" s="51"/>
      <c r="GW568" s="51"/>
      <c r="GX568" s="51"/>
      <c r="GY568" s="51"/>
      <c r="GZ568" s="51"/>
      <c r="HA568" s="51"/>
      <c r="HB568" s="51"/>
      <c r="HC568" s="51"/>
      <c r="HD568" s="51"/>
      <c r="HE568" s="51"/>
      <c r="HF568" s="51"/>
      <c r="HG568" s="51"/>
      <c r="HH568" s="51"/>
      <c r="HI568" s="51"/>
      <c r="HJ568" s="51"/>
      <c r="HK568" s="51"/>
      <c r="HL568" s="51"/>
      <c r="HM568" s="51"/>
      <c r="HN568" s="51"/>
      <c r="HO568" s="51"/>
      <c r="HP568" s="51"/>
      <c r="HQ568" s="51"/>
      <c r="HR568" s="51"/>
      <c r="HS568" s="51"/>
      <c r="HT568" s="51"/>
      <c r="HU568" s="51"/>
      <c r="HV568" s="51"/>
      <c r="HW568" s="51"/>
      <c r="HX568" s="51"/>
      <c r="HY568" s="51"/>
      <c r="HZ568" s="51"/>
      <c r="IA568" s="51"/>
      <c r="IB568" s="51"/>
      <c r="IC568" s="51"/>
      <c r="ID568" s="51"/>
      <c r="IE568" s="51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</row>
    <row r="569" spans="1:255" ht="12.75" customHeight="1" x14ac:dyDescent="0.2">
      <c r="A569" s="61"/>
      <c r="B569" s="61"/>
      <c r="C569" s="61"/>
      <c r="D569" s="61"/>
      <c r="E569" s="6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  <c r="GH569" s="51"/>
      <c r="GI569" s="51"/>
      <c r="GJ569" s="51"/>
      <c r="GK569" s="51"/>
      <c r="GL569" s="51"/>
      <c r="GM569" s="51"/>
      <c r="GN569" s="51"/>
      <c r="GO569" s="51"/>
      <c r="GP569" s="51"/>
      <c r="GQ569" s="51"/>
      <c r="GR569" s="51"/>
      <c r="GS569" s="51"/>
      <c r="GT569" s="51"/>
      <c r="GU569" s="51"/>
      <c r="GV569" s="51"/>
      <c r="GW569" s="51"/>
      <c r="GX569" s="51"/>
      <c r="GY569" s="51"/>
      <c r="GZ569" s="51"/>
      <c r="HA569" s="51"/>
      <c r="HB569" s="51"/>
      <c r="HC569" s="51"/>
      <c r="HD569" s="51"/>
      <c r="HE569" s="51"/>
      <c r="HF569" s="51"/>
      <c r="HG569" s="51"/>
      <c r="HH569" s="51"/>
      <c r="HI569" s="51"/>
      <c r="HJ569" s="51"/>
      <c r="HK569" s="51"/>
      <c r="HL569" s="51"/>
      <c r="HM569" s="51"/>
      <c r="HN569" s="51"/>
      <c r="HO569" s="51"/>
      <c r="HP569" s="51"/>
      <c r="HQ569" s="51"/>
      <c r="HR569" s="51"/>
      <c r="HS569" s="51"/>
      <c r="HT569" s="51"/>
      <c r="HU569" s="51"/>
      <c r="HV569" s="51"/>
      <c r="HW569" s="51"/>
      <c r="HX569" s="51"/>
      <c r="HY569" s="51"/>
      <c r="HZ569" s="51"/>
      <c r="IA569" s="51"/>
      <c r="IB569" s="51"/>
      <c r="IC569" s="51"/>
      <c r="ID569" s="51"/>
      <c r="IE569" s="51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</row>
    <row r="570" spans="1:255" ht="12.75" customHeight="1" x14ac:dyDescent="0.2">
      <c r="A570" s="61"/>
      <c r="B570" s="61"/>
      <c r="C570" s="61"/>
      <c r="D570" s="61"/>
      <c r="E570" s="6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  <c r="GH570" s="51"/>
      <c r="GI570" s="51"/>
      <c r="GJ570" s="51"/>
      <c r="GK570" s="51"/>
      <c r="GL570" s="51"/>
      <c r="GM570" s="51"/>
      <c r="GN570" s="51"/>
      <c r="GO570" s="51"/>
      <c r="GP570" s="51"/>
      <c r="GQ570" s="51"/>
      <c r="GR570" s="51"/>
      <c r="GS570" s="51"/>
      <c r="GT570" s="51"/>
      <c r="GU570" s="51"/>
      <c r="GV570" s="51"/>
      <c r="GW570" s="51"/>
      <c r="GX570" s="51"/>
      <c r="GY570" s="51"/>
      <c r="GZ570" s="51"/>
      <c r="HA570" s="51"/>
      <c r="HB570" s="51"/>
      <c r="HC570" s="51"/>
      <c r="HD570" s="51"/>
      <c r="HE570" s="51"/>
      <c r="HF570" s="51"/>
      <c r="HG570" s="51"/>
      <c r="HH570" s="51"/>
      <c r="HI570" s="51"/>
      <c r="HJ570" s="51"/>
      <c r="HK570" s="51"/>
      <c r="HL570" s="51"/>
      <c r="HM570" s="51"/>
      <c r="HN570" s="51"/>
      <c r="HO570" s="51"/>
      <c r="HP570" s="51"/>
      <c r="HQ570" s="51"/>
      <c r="HR570" s="51"/>
      <c r="HS570" s="51"/>
      <c r="HT570" s="51"/>
      <c r="HU570" s="51"/>
      <c r="HV570" s="51"/>
      <c r="HW570" s="51"/>
      <c r="HX570" s="51"/>
      <c r="HY570" s="51"/>
      <c r="HZ570" s="51"/>
      <c r="IA570" s="51"/>
      <c r="IB570" s="51"/>
      <c r="IC570" s="51"/>
      <c r="ID570" s="51"/>
      <c r="IE570" s="51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</row>
    <row r="571" spans="1:255" ht="12.75" customHeight="1" x14ac:dyDescent="0.2">
      <c r="A571" s="61"/>
      <c r="B571" s="61"/>
      <c r="C571" s="61"/>
      <c r="D571" s="61"/>
      <c r="E571" s="6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  <c r="GH571" s="51"/>
      <c r="GI571" s="51"/>
      <c r="GJ571" s="51"/>
      <c r="GK571" s="51"/>
      <c r="GL571" s="51"/>
      <c r="GM571" s="51"/>
      <c r="GN571" s="51"/>
      <c r="GO571" s="51"/>
      <c r="GP571" s="51"/>
      <c r="GQ571" s="51"/>
      <c r="GR571" s="51"/>
      <c r="GS571" s="51"/>
      <c r="GT571" s="51"/>
      <c r="GU571" s="51"/>
      <c r="GV571" s="51"/>
      <c r="GW571" s="51"/>
      <c r="GX571" s="51"/>
      <c r="GY571" s="51"/>
      <c r="GZ571" s="51"/>
      <c r="HA571" s="51"/>
      <c r="HB571" s="51"/>
      <c r="HC571" s="51"/>
      <c r="HD571" s="51"/>
      <c r="HE571" s="51"/>
      <c r="HF571" s="51"/>
      <c r="HG571" s="51"/>
      <c r="HH571" s="51"/>
      <c r="HI571" s="51"/>
      <c r="HJ571" s="51"/>
      <c r="HK571" s="51"/>
      <c r="HL571" s="51"/>
      <c r="HM571" s="51"/>
      <c r="HN571" s="51"/>
      <c r="HO571" s="51"/>
      <c r="HP571" s="51"/>
      <c r="HQ571" s="51"/>
      <c r="HR571" s="51"/>
      <c r="HS571" s="51"/>
      <c r="HT571" s="51"/>
      <c r="HU571" s="51"/>
      <c r="HV571" s="51"/>
      <c r="HW571" s="51"/>
      <c r="HX571" s="51"/>
      <c r="HY571" s="51"/>
      <c r="HZ571" s="51"/>
      <c r="IA571" s="51"/>
      <c r="IB571" s="51"/>
      <c r="IC571" s="51"/>
      <c r="ID571" s="51"/>
      <c r="IE571" s="51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</row>
    <row r="572" spans="1:255" ht="12.75" customHeight="1" x14ac:dyDescent="0.2">
      <c r="A572" s="61"/>
      <c r="B572" s="61"/>
      <c r="C572" s="61"/>
      <c r="D572" s="61"/>
      <c r="E572" s="6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  <c r="GH572" s="51"/>
      <c r="GI572" s="51"/>
      <c r="GJ572" s="51"/>
      <c r="GK572" s="51"/>
      <c r="GL572" s="51"/>
      <c r="GM572" s="51"/>
      <c r="GN572" s="51"/>
      <c r="GO572" s="51"/>
      <c r="GP572" s="51"/>
      <c r="GQ572" s="51"/>
      <c r="GR572" s="51"/>
      <c r="GS572" s="51"/>
      <c r="GT572" s="51"/>
      <c r="GU572" s="51"/>
      <c r="GV572" s="51"/>
      <c r="GW572" s="51"/>
      <c r="GX572" s="51"/>
      <c r="GY572" s="51"/>
      <c r="GZ572" s="51"/>
      <c r="HA572" s="51"/>
      <c r="HB572" s="51"/>
      <c r="HC572" s="51"/>
      <c r="HD572" s="51"/>
      <c r="HE572" s="51"/>
      <c r="HF572" s="51"/>
      <c r="HG572" s="51"/>
      <c r="HH572" s="51"/>
      <c r="HI572" s="51"/>
      <c r="HJ572" s="51"/>
      <c r="HK572" s="51"/>
      <c r="HL572" s="51"/>
      <c r="HM572" s="51"/>
      <c r="HN572" s="51"/>
      <c r="HO572" s="51"/>
      <c r="HP572" s="51"/>
      <c r="HQ572" s="51"/>
      <c r="HR572" s="51"/>
      <c r="HS572" s="51"/>
      <c r="HT572" s="51"/>
      <c r="HU572" s="51"/>
      <c r="HV572" s="51"/>
      <c r="HW572" s="51"/>
      <c r="HX572" s="51"/>
      <c r="HY572" s="51"/>
      <c r="HZ572" s="51"/>
      <c r="IA572" s="51"/>
      <c r="IB572" s="51"/>
      <c r="IC572" s="51"/>
      <c r="ID572" s="51"/>
      <c r="IE572" s="51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</row>
    <row r="573" spans="1:255" ht="12.75" customHeight="1" x14ac:dyDescent="0.2">
      <c r="A573" s="61"/>
      <c r="B573" s="61"/>
      <c r="C573" s="61"/>
      <c r="D573" s="61"/>
      <c r="E573" s="6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  <c r="GH573" s="51"/>
      <c r="GI573" s="51"/>
      <c r="GJ573" s="51"/>
      <c r="GK573" s="51"/>
      <c r="GL573" s="51"/>
      <c r="GM573" s="51"/>
      <c r="GN573" s="51"/>
      <c r="GO573" s="51"/>
      <c r="GP573" s="51"/>
      <c r="GQ573" s="51"/>
      <c r="GR573" s="51"/>
      <c r="GS573" s="51"/>
      <c r="GT573" s="51"/>
      <c r="GU573" s="51"/>
      <c r="GV573" s="51"/>
      <c r="GW573" s="51"/>
      <c r="GX573" s="51"/>
      <c r="GY573" s="51"/>
      <c r="GZ573" s="51"/>
      <c r="HA573" s="51"/>
      <c r="HB573" s="51"/>
      <c r="HC573" s="51"/>
      <c r="HD573" s="51"/>
      <c r="HE573" s="51"/>
      <c r="HF573" s="51"/>
      <c r="HG573" s="51"/>
      <c r="HH573" s="51"/>
      <c r="HI573" s="51"/>
      <c r="HJ573" s="51"/>
      <c r="HK573" s="51"/>
      <c r="HL573" s="51"/>
      <c r="HM573" s="51"/>
      <c r="HN573" s="51"/>
      <c r="HO573" s="51"/>
      <c r="HP573" s="51"/>
      <c r="HQ573" s="51"/>
      <c r="HR573" s="51"/>
      <c r="HS573" s="51"/>
      <c r="HT573" s="51"/>
      <c r="HU573" s="51"/>
      <c r="HV573" s="51"/>
      <c r="HW573" s="51"/>
      <c r="HX573" s="51"/>
      <c r="HY573" s="51"/>
      <c r="HZ573" s="51"/>
      <c r="IA573" s="51"/>
      <c r="IB573" s="51"/>
      <c r="IC573" s="51"/>
      <c r="ID573" s="51"/>
      <c r="IE573" s="51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</row>
    <row r="574" spans="1:255" ht="12.75" customHeight="1" x14ac:dyDescent="0.2">
      <c r="A574" s="61"/>
      <c r="B574" s="61"/>
      <c r="C574" s="61"/>
      <c r="D574" s="61"/>
      <c r="E574" s="6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  <c r="GH574" s="51"/>
      <c r="GI574" s="51"/>
      <c r="GJ574" s="51"/>
      <c r="GK574" s="51"/>
      <c r="GL574" s="51"/>
      <c r="GM574" s="51"/>
      <c r="GN574" s="51"/>
      <c r="GO574" s="51"/>
      <c r="GP574" s="51"/>
      <c r="GQ574" s="51"/>
      <c r="GR574" s="51"/>
      <c r="GS574" s="51"/>
      <c r="GT574" s="51"/>
      <c r="GU574" s="51"/>
      <c r="GV574" s="51"/>
      <c r="GW574" s="51"/>
      <c r="GX574" s="51"/>
      <c r="GY574" s="51"/>
      <c r="GZ574" s="51"/>
      <c r="HA574" s="51"/>
      <c r="HB574" s="51"/>
      <c r="HC574" s="51"/>
      <c r="HD574" s="51"/>
      <c r="HE574" s="51"/>
      <c r="HF574" s="51"/>
      <c r="HG574" s="51"/>
      <c r="HH574" s="51"/>
      <c r="HI574" s="51"/>
      <c r="HJ574" s="51"/>
      <c r="HK574" s="51"/>
      <c r="HL574" s="51"/>
      <c r="HM574" s="51"/>
      <c r="HN574" s="51"/>
      <c r="HO574" s="51"/>
      <c r="HP574" s="51"/>
      <c r="HQ574" s="51"/>
      <c r="HR574" s="51"/>
      <c r="HS574" s="51"/>
      <c r="HT574" s="51"/>
      <c r="HU574" s="51"/>
      <c r="HV574" s="51"/>
      <c r="HW574" s="51"/>
      <c r="HX574" s="51"/>
      <c r="HY574" s="51"/>
      <c r="HZ574" s="51"/>
      <c r="IA574" s="51"/>
      <c r="IB574" s="51"/>
      <c r="IC574" s="51"/>
      <c r="ID574" s="51"/>
      <c r="IE574" s="51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</row>
    <row r="575" spans="1:255" ht="12.75" customHeight="1" x14ac:dyDescent="0.2">
      <c r="A575" s="61"/>
      <c r="B575" s="61"/>
      <c r="C575" s="61"/>
      <c r="D575" s="61"/>
      <c r="E575" s="6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  <c r="GH575" s="51"/>
      <c r="GI575" s="51"/>
      <c r="GJ575" s="51"/>
      <c r="GK575" s="51"/>
      <c r="GL575" s="51"/>
      <c r="GM575" s="51"/>
      <c r="GN575" s="51"/>
      <c r="GO575" s="51"/>
      <c r="GP575" s="51"/>
      <c r="GQ575" s="51"/>
      <c r="GR575" s="51"/>
      <c r="GS575" s="51"/>
      <c r="GT575" s="51"/>
      <c r="GU575" s="51"/>
      <c r="GV575" s="51"/>
      <c r="GW575" s="51"/>
      <c r="GX575" s="51"/>
      <c r="GY575" s="51"/>
      <c r="GZ575" s="51"/>
      <c r="HA575" s="51"/>
      <c r="HB575" s="51"/>
      <c r="HC575" s="51"/>
      <c r="HD575" s="51"/>
      <c r="HE575" s="51"/>
      <c r="HF575" s="51"/>
      <c r="HG575" s="51"/>
      <c r="HH575" s="51"/>
      <c r="HI575" s="51"/>
      <c r="HJ575" s="51"/>
      <c r="HK575" s="51"/>
      <c r="HL575" s="51"/>
      <c r="HM575" s="51"/>
      <c r="HN575" s="51"/>
      <c r="HO575" s="51"/>
      <c r="HP575" s="51"/>
      <c r="HQ575" s="51"/>
      <c r="HR575" s="51"/>
      <c r="HS575" s="51"/>
      <c r="HT575" s="51"/>
      <c r="HU575" s="51"/>
      <c r="HV575" s="51"/>
      <c r="HW575" s="51"/>
      <c r="HX575" s="51"/>
      <c r="HY575" s="51"/>
      <c r="HZ575" s="51"/>
      <c r="IA575" s="51"/>
      <c r="IB575" s="51"/>
      <c r="IC575" s="51"/>
      <c r="ID575" s="51"/>
      <c r="IE575" s="51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</row>
    <row r="576" spans="1:255" ht="12.75" customHeight="1" x14ac:dyDescent="0.2">
      <c r="A576" s="61"/>
      <c r="B576" s="61"/>
      <c r="C576" s="61"/>
      <c r="D576" s="61"/>
      <c r="E576" s="6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  <c r="GH576" s="51"/>
      <c r="GI576" s="51"/>
      <c r="GJ576" s="51"/>
      <c r="GK576" s="51"/>
      <c r="GL576" s="51"/>
      <c r="GM576" s="51"/>
      <c r="GN576" s="51"/>
      <c r="GO576" s="51"/>
      <c r="GP576" s="51"/>
      <c r="GQ576" s="51"/>
      <c r="GR576" s="51"/>
      <c r="GS576" s="51"/>
      <c r="GT576" s="51"/>
      <c r="GU576" s="51"/>
      <c r="GV576" s="51"/>
      <c r="GW576" s="51"/>
      <c r="GX576" s="51"/>
      <c r="GY576" s="51"/>
      <c r="GZ576" s="51"/>
      <c r="HA576" s="51"/>
      <c r="HB576" s="51"/>
      <c r="HC576" s="51"/>
      <c r="HD576" s="51"/>
      <c r="HE576" s="51"/>
      <c r="HF576" s="51"/>
      <c r="HG576" s="51"/>
      <c r="HH576" s="51"/>
      <c r="HI576" s="51"/>
      <c r="HJ576" s="51"/>
      <c r="HK576" s="51"/>
      <c r="HL576" s="51"/>
      <c r="HM576" s="51"/>
      <c r="HN576" s="51"/>
      <c r="HO576" s="51"/>
      <c r="HP576" s="51"/>
      <c r="HQ576" s="51"/>
      <c r="HR576" s="51"/>
      <c r="HS576" s="51"/>
      <c r="HT576" s="51"/>
      <c r="HU576" s="51"/>
      <c r="HV576" s="51"/>
      <c r="HW576" s="51"/>
      <c r="HX576" s="51"/>
      <c r="HY576" s="51"/>
      <c r="HZ576" s="51"/>
      <c r="IA576" s="51"/>
      <c r="IB576" s="51"/>
      <c r="IC576" s="51"/>
      <c r="ID576" s="51"/>
      <c r="IE576" s="51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</row>
    <row r="577" spans="1:255" ht="12.75" customHeight="1" x14ac:dyDescent="0.2">
      <c r="A577" s="61"/>
      <c r="B577" s="61"/>
      <c r="C577" s="61"/>
      <c r="D577" s="61"/>
      <c r="E577" s="6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  <c r="GH577" s="51"/>
      <c r="GI577" s="51"/>
      <c r="GJ577" s="51"/>
      <c r="GK577" s="51"/>
      <c r="GL577" s="51"/>
      <c r="GM577" s="51"/>
      <c r="GN577" s="51"/>
      <c r="GO577" s="51"/>
      <c r="GP577" s="51"/>
      <c r="GQ577" s="51"/>
      <c r="GR577" s="51"/>
      <c r="GS577" s="51"/>
      <c r="GT577" s="51"/>
      <c r="GU577" s="51"/>
      <c r="GV577" s="51"/>
      <c r="GW577" s="51"/>
      <c r="GX577" s="51"/>
      <c r="GY577" s="51"/>
      <c r="GZ577" s="51"/>
      <c r="HA577" s="51"/>
      <c r="HB577" s="51"/>
      <c r="HC577" s="51"/>
      <c r="HD577" s="51"/>
      <c r="HE577" s="51"/>
      <c r="HF577" s="51"/>
      <c r="HG577" s="51"/>
      <c r="HH577" s="51"/>
      <c r="HI577" s="51"/>
      <c r="HJ577" s="51"/>
      <c r="HK577" s="51"/>
      <c r="HL577" s="51"/>
      <c r="HM577" s="51"/>
      <c r="HN577" s="51"/>
      <c r="HO577" s="51"/>
      <c r="HP577" s="51"/>
      <c r="HQ577" s="51"/>
      <c r="HR577" s="51"/>
      <c r="HS577" s="51"/>
      <c r="HT577" s="51"/>
      <c r="HU577" s="51"/>
      <c r="HV577" s="51"/>
      <c r="HW577" s="51"/>
      <c r="HX577" s="51"/>
      <c r="HY577" s="51"/>
      <c r="HZ577" s="51"/>
      <c r="IA577" s="51"/>
      <c r="IB577" s="51"/>
      <c r="IC577" s="51"/>
      <c r="ID577" s="51"/>
      <c r="IE577" s="51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</row>
    <row r="578" spans="1:255" ht="12.75" customHeight="1" x14ac:dyDescent="0.2">
      <c r="A578" s="61"/>
      <c r="B578" s="61"/>
      <c r="C578" s="61"/>
      <c r="D578" s="61"/>
      <c r="E578" s="6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  <c r="GH578" s="51"/>
      <c r="GI578" s="51"/>
      <c r="GJ578" s="51"/>
      <c r="GK578" s="51"/>
      <c r="GL578" s="51"/>
      <c r="GM578" s="51"/>
      <c r="GN578" s="51"/>
      <c r="GO578" s="51"/>
      <c r="GP578" s="51"/>
      <c r="GQ578" s="51"/>
      <c r="GR578" s="51"/>
      <c r="GS578" s="51"/>
      <c r="GT578" s="51"/>
      <c r="GU578" s="51"/>
      <c r="GV578" s="51"/>
      <c r="GW578" s="51"/>
      <c r="GX578" s="51"/>
      <c r="GY578" s="51"/>
      <c r="GZ578" s="51"/>
      <c r="HA578" s="51"/>
      <c r="HB578" s="51"/>
      <c r="HC578" s="51"/>
      <c r="HD578" s="51"/>
      <c r="HE578" s="51"/>
      <c r="HF578" s="51"/>
      <c r="HG578" s="51"/>
      <c r="HH578" s="51"/>
      <c r="HI578" s="51"/>
      <c r="HJ578" s="51"/>
      <c r="HK578" s="51"/>
      <c r="HL578" s="51"/>
      <c r="HM578" s="51"/>
      <c r="HN578" s="51"/>
      <c r="HO578" s="51"/>
      <c r="HP578" s="51"/>
      <c r="HQ578" s="51"/>
      <c r="HR578" s="51"/>
      <c r="HS578" s="51"/>
      <c r="HT578" s="51"/>
      <c r="HU578" s="51"/>
      <c r="HV578" s="51"/>
      <c r="HW578" s="51"/>
      <c r="HX578" s="51"/>
      <c r="HY578" s="51"/>
      <c r="HZ578" s="51"/>
      <c r="IA578" s="51"/>
      <c r="IB578" s="51"/>
      <c r="IC578" s="51"/>
      <c r="ID578" s="51"/>
      <c r="IE578" s="51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</row>
    <row r="579" spans="1:255" ht="12.75" customHeight="1" x14ac:dyDescent="0.2">
      <c r="A579" s="61"/>
      <c r="B579" s="61"/>
      <c r="C579" s="61"/>
      <c r="D579" s="61"/>
      <c r="E579" s="6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  <c r="GH579" s="51"/>
      <c r="GI579" s="51"/>
      <c r="GJ579" s="51"/>
      <c r="GK579" s="51"/>
      <c r="GL579" s="51"/>
      <c r="GM579" s="51"/>
      <c r="GN579" s="51"/>
      <c r="GO579" s="51"/>
      <c r="GP579" s="51"/>
      <c r="GQ579" s="51"/>
      <c r="GR579" s="51"/>
      <c r="GS579" s="51"/>
      <c r="GT579" s="51"/>
      <c r="GU579" s="51"/>
      <c r="GV579" s="51"/>
      <c r="GW579" s="51"/>
      <c r="GX579" s="51"/>
      <c r="GY579" s="51"/>
      <c r="GZ579" s="51"/>
      <c r="HA579" s="51"/>
      <c r="HB579" s="51"/>
      <c r="HC579" s="51"/>
      <c r="HD579" s="51"/>
      <c r="HE579" s="51"/>
      <c r="HF579" s="51"/>
      <c r="HG579" s="51"/>
      <c r="HH579" s="51"/>
      <c r="HI579" s="51"/>
      <c r="HJ579" s="51"/>
      <c r="HK579" s="51"/>
      <c r="HL579" s="51"/>
      <c r="HM579" s="51"/>
      <c r="HN579" s="51"/>
      <c r="HO579" s="51"/>
      <c r="HP579" s="51"/>
      <c r="HQ579" s="51"/>
      <c r="HR579" s="51"/>
      <c r="HS579" s="51"/>
      <c r="HT579" s="51"/>
      <c r="HU579" s="51"/>
      <c r="HV579" s="51"/>
      <c r="HW579" s="51"/>
      <c r="HX579" s="51"/>
      <c r="HY579" s="51"/>
      <c r="HZ579" s="51"/>
      <c r="IA579" s="51"/>
      <c r="IB579" s="51"/>
      <c r="IC579" s="51"/>
      <c r="ID579" s="51"/>
      <c r="IE579" s="51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</row>
    <row r="580" spans="1:255" ht="12.75" customHeight="1" x14ac:dyDescent="0.2">
      <c r="A580" s="61"/>
      <c r="B580" s="61"/>
      <c r="C580" s="61"/>
      <c r="D580" s="61"/>
      <c r="E580" s="6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  <c r="GH580" s="51"/>
      <c r="GI580" s="51"/>
      <c r="GJ580" s="51"/>
      <c r="GK580" s="51"/>
      <c r="GL580" s="51"/>
      <c r="GM580" s="51"/>
      <c r="GN580" s="51"/>
      <c r="GO580" s="51"/>
      <c r="GP580" s="51"/>
      <c r="GQ580" s="51"/>
      <c r="GR580" s="51"/>
      <c r="GS580" s="51"/>
      <c r="GT580" s="51"/>
      <c r="GU580" s="51"/>
      <c r="GV580" s="51"/>
      <c r="GW580" s="51"/>
      <c r="GX580" s="51"/>
      <c r="GY580" s="51"/>
      <c r="GZ580" s="51"/>
      <c r="HA580" s="51"/>
      <c r="HB580" s="51"/>
      <c r="HC580" s="51"/>
      <c r="HD580" s="51"/>
      <c r="HE580" s="51"/>
      <c r="HF580" s="51"/>
      <c r="HG580" s="51"/>
      <c r="HH580" s="51"/>
      <c r="HI580" s="51"/>
      <c r="HJ580" s="51"/>
      <c r="HK580" s="51"/>
      <c r="HL580" s="51"/>
      <c r="HM580" s="51"/>
      <c r="HN580" s="51"/>
      <c r="HO580" s="51"/>
      <c r="HP580" s="51"/>
      <c r="HQ580" s="51"/>
      <c r="HR580" s="51"/>
      <c r="HS580" s="51"/>
      <c r="HT580" s="51"/>
      <c r="HU580" s="51"/>
      <c r="HV580" s="51"/>
      <c r="HW580" s="51"/>
      <c r="HX580" s="51"/>
      <c r="HY580" s="51"/>
      <c r="HZ580" s="51"/>
      <c r="IA580" s="51"/>
      <c r="IB580" s="51"/>
      <c r="IC580" s="51"/>
      <c r="ID580" s="51"/>
      <c r="IE580" s="51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</row>
    <row r="581" spans="1:255" ht="12.75" customHeight="1" x14ac:dyDescent="0.2">
      <c r="A581" s="61"/>
      <c r="B581" s="61"/>
      <c r="C581" s="61"/>
      <c r="D581" s="61"/>
      <c r="E581" s="6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  <c r="GH581" s="51"/>
      <c r="GI581" s="51"/>
      <c r="GJ581" s="51"/>
      <c r="GK581" s="51"/>
      <c r="GL581" s="51"/>
      <c r="GM581" s="51"/>
      <c r="GN581" s="51"/>
      <c r="GO581" s="51"/>
      <c r="GP581" s="51"/>
      <c r="GQ581" s="51"/>
      <c r="GR581" s="51"/>
      <c r="GS581" s="51"/>
      <c r="GT581" s="51"/>
      <c r="GU581" s="51"/>
      <c r="GV581" s="51"/>
      <c r="GW581" s="51"/>
      <c r="GX581" s="51"/>
      <c r="GY581" s="51"/>
      <c r="GZ581" s="51"/>
      <c r="HA581" s="51"/>
      <c r="HB581" s="51"/>
      <c r="HC581" s="51"/>
      <c r="HD581" s="51"/>
      <c r="HE581" s="51"/>
      <c r="HF581" s="51"/>
      <c r="HG581" s="51"/>
      <c r="HH581" s="51"/>
      <c r="HI581" s="51"/>
      <c r="HJ581" s="51"/>
      <c r="HK581" s="51"/>
      <c r="HL581" s="51"/>
      <c r="HM581" s="51"/>
      <c r="HN581" s="51"/>
      <c r="HO581" s="51"/>
      <c r="HP581" s="51"/>
      <c r="HQ581" s="51"/>
      <c r="HR581" s="51"/>
      <c r="HS581" s="51"/>
      <c r="HT581" s="51"/>
      <c r="HU581" s="51"/>
      <c r="HV581" s="51"/>
      <c r="HW581" s="51"/>
      <c r="HX581" s="51"/>
      <c r="HY581" s="51"/>
      <c r="HZ581" s="51"/>
      <c r="IA581" s="51"/>
      <c r="IB581" s="51"/>
      <c r="IC581" s="51"/>
      <c r="ID581" s="51"/>
      <c r="IE581" s="51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</row>
    <row r="582" spans="1:255" ht="12.75" customHeight="1" x14ac:dyDescent="0.2">
      <c r="A582" s="61"/>
      <c r="B582" s="61"/>
      <c r="C582" s="61"/>
      <c r="D582" s="61"/>
      <c r="E582" s="6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  <c r="GH582" s="51"/>
      <c r="GI582" s="51"/>
      <c r="GJ582" s="51"/>
      <c r="GK582" s="51"/>
      <c r="GL582" s="51"/>
      <c r="GM582" s="51"/>
      <c r="GN582" s="51"/>
      <c r="GO582" s="51"/>
      <c r="GP582" s="51"/>
      <c r="GQ582" s="51"/>
      <c r="GR582" s="51"/>
      <c r="GS582" s="51"/>
      <c r="GT582" s="51"/>
      <c r="GU582" s="51"/>
      <c r="GV582" s="51"/>
      <c r="GW582" s="51"/>
      <c r="GX582" s="51"/>
      <c r="GY582" s="51"/>
      <c r="GZ582" s="51"/>
      <c r="HA582" s="51"/>
      <c r="HB582" s="51"/>
      <c r="HC582" s="51"/>
      <c r="HD582" s="51"/>
      <c r="HE582" s="51"/>
      <c r="HF582" s="51"/>
      <c r="HG582" s="51"/>
      <c r="HH582" s="51"/>
      <c r="HI582" s="51"/>
      <c r="HJ582" s="51"/>
      <c r="HK582" s="51"/>
      <c r="HL582" s="51"/>
      <c r="HM582" s="51"/>
      <c r="HN582" s="51"/>
      <c r="HO582" s="51"/>
      <c r="HP582" s="51"/>
      <c r="HQ582" s="51"/>
      <c r="HR582" s="51"/>
      <c r="HS582" s="51"/>
      <c r="HT582" s="51"/>
      <c r="HU582" s="51"/>
      <c r="HV582" s="51"/>
      <c r="HW582" s="51"/>
      <c r="HX582" s="51"/>
      <c r="HY582" s="51"/>
      <c r="HZ582" s="51"/>
      <c r="IA582" s="51"/>
      <c r="IB582" s="51"/>
      <c r="IC582" s="51"/>
      <c r="ID582" s="51"/>
      <c r="IE582" s="51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</row>
    <row r="583" spans="1:255" ht="12.75" customHeight="1" x14ac:dyDescent="0.2">
      <c r="A583" s="61"/>
      <c r="B583" s="61"/>
      <c r="C583" s="61"/>
      <c r="D583" s="61"/>
      <c r="E583" s="6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  <c r="GH583" s="51"/>
      <c r="GI583" s="51"/>
      <c r="GJ583" s="51"/>
      <c r="GK583" s="51"/>
      <c r="GL583" s="51"/>
      <c r="GM583" s="51"/>
      <c r="GN583" s="51"/>
      <c r="GO583" s="51"/>
      <c r="GP583" s="51"/>
      <c r="GQ583" s="51"/>
      <c r="GR583" s="51"/>
      <c r="GS583" s="51"/>
      <c r="GT583" s="51"/>
      <c r="GU583" s="51"/>
      <c r="GV583" s="51"/>
      <c r="GW583" s="51"/>
      <c r="GX583" s="51"/>
      <c r="GY583" s="51"/>
      <c r="GZ583" s="51"/>
      <c r="HA583" s="51"/>
      <c r="HB583" s="51"/>
      <c r="HC583" s="51"/>
      <c r="HD583" s="51"/>
      <c r="HE583" s="51"/>
      <c r="HF583" s="51"/>
      <c r="HG583" s="51"/>
      <c r="HH583" s="51"/>
      <c r="HI583" s="51"/>
      <c r="HJ583" s="51"/>
      <c r="HK583" s="51"/>
      <c r="HL583" s="51"/>
      <c r="HM583" s="51"/>
      <c r="HN583" s="51"/>
      <c r="HO583" s="51"/>
      <c r="HP583" s="51"/>
      <c r="HQ583" s="51"/>
      <c r="HR583" s="51"/>
      <c r="HS583" s="51"/>
      <c r="HT583" s="51"/>
      <c r="HU583" s="51"/>
      <c r="HV583" s="51"/>
      <c r="HW583" s="51"/>
      <c r="HX583" s="51"/>
      <c r="HY583" s="51"/>
      <c r="HZ583" s="51"/>
      <c r="IA583" s="51"/>
      <c r="IB583" s="51"/>
      <c r="IC583" s="51"/>
      <c r="ID583" s="51"/>
      <c r="IE583" s="51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</row>
    <row r="584" spans="1:255" ht="12.75" customHeight="1" x14ac:dyDescent="0.2">
      <c r="A584" s="61"/>
      <c r="B584" s="61"/>
      <c r="C584" s="61"/>
      <c r="D584" s="61"/>
      <c r="E584" s="6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  <c r="GH584" s="51"/>
      <c r="GI584" s="51"/>
      <c r="GJ584" s="51"/>
      <c r="GK584" s="51"/>
      <c r="GL584" s="51"/>
      <c r="GM584" s="51"/>
      <c r="GN584" s="51"/>
      <c r="GO584" s="51"/>
      <c r="GP584" s="51"/>
      <c r="GQ584" s="51"/>
      <c r="GR584" s="51"/>
      <c r="GS584" s="51"/>
      <c r="GT584" s="51"/>
      <c r="GU584" s="51"/>
      <c r="GV584" s="51"/>
      <c r="GW584" s="51"/>
      <c r="GX584" s="51"/>
      <c r="GY584" s="51"/>
      <c r="GZ584" s="51"/>
      <c r="HA584" s="51"/>
      <c r="HB584" s="51"/>
      <c r="HC584" s="51"/>
      <c r="HD584" s="51"/>
      <c r="HE584" s="51"/>
      <c r="HF584" s="51"/>
      <c r="HG584" s="51"/>
      <c r="HH584" s="51"/>
      <c r="HI584" s="51"/>
      <c r="HJ584" s="51"/>
      <c r="HK584" s="51"/>
      <c r="HL584" s="51"/>
      <c r="HM584" s="51"/>
      <c r="HN584" s="51"/>
      <c r="HO584" s="51"/>
      <c r="HP584" s="51"/>
      <c r="HQ584" s="51"/>
      <c r="HR584" s="51"/>
      <c r="HS584" s="51"/>
      <c r="HT584" s="51"/>
      <c r="HU584" s="51"/>
      <c r="HV584" s="51"/>
      <c r="HW584" s="51"/>
      <c r="HX584" s="51"/>
      <c r="HY584" s="51"/>
      <c r="HZ584" s="51"/>
      <c r="IA584" s="51"/>
      <c r="IB584" s="51"/>
      <c r="IC584" s="51"/>
      <c r="ID584" s="51"/>
      <c r="IE584" s="51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</row>
    <row r="585" spans="1:255" ht="12.75" customHeight="1" x14ac:dyDescent="0.2">
      <c r="A585" s="61"/>
      <c r="B585" s="61"/>
      <c r="C585" s="61"/>
      <c r="D585" s="61"/>
      <c r="E585" s="6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  <c r="GH585" s="51"/>
      <c r="GI585" s="51"/>
      <c r="GJ585" s="51"/>
      <c r="GK585" s="51"/>
      <c r="GL585" s="51"/>
      <c r="GM585" s="51"/>
      <c r="GN585" s="51"/>
      <c r="GO585" s="51"/>
      <c r="GP585" s="51"/>
      <c r="GQ585" s="51"/>
      <c r="GR585" s="51"/>
      <c r="GS585" s="51"/>
      <c r="GT585" s="51"/>
      <c r="GU585" s="51"/>
      <c r="GV585" s="51"/>
      <c r="GW585" s="51"/>
      <c r="GX585" s="51"/>
      <c r="GY585" s="51"/>
      <c r="GZ585" s="51"/>
      <c r="HA585" s="51"/>
      <c r="HB585" s="51"/>
      <c r="HC585" s="51"/>
      <c r="HD585" s="51"/>
      <c r="HE585" s="51"/>
      <c r="HF585" s="51"/>
      <c r="HG585" s="51"/>
      <c r="HH585" s="51"/>
      <c r="HI585" s="51"/>
      <c r="HJ585" s="51"/>
      <c r="HK585" s="51"/>
      <c r="HL585" s="51"/>
      <c r="HM585" s="51"/>
      <c r="HN585" s="51"/>
      <c r="HO585" s="51"/>
      <c r="HP585" s="51"/>
      <c r="HQ585" s="51"/>
      <c r="HR585" s="51"/>
      <c r="HS585" s="51"/>
      <c r="HT585" s="51"/>
      <c r="HU585" s="51"/>
      <c r="HV585" s="51"/>
      <c r="HW585" s="51"/>
      <c r="HX585" s="51"/>
      <c r="HY585" s="51"/>
      <c r="HZ585" s="51"/>
      <c r="IA585" s="51"/>
      <c r="IB585" s="51"/>
      <c r="IC585" s="51"/>
      <c r="ID585" s="51"/>
      <c r="IE585" s="51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</row>
    <row r="586" spans="1:255" ht="12.75" customHeight="1" x14ac:dyDescent="0.2">
      <c r="A586" s="61"/>
      <c r="B586" s="61"/>
      <c r="C586" s="61"/>
      <c r="D586" s="61"/>
      <c r="E586" s="6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  <c r="GH586" s="51"/>
      <c r="GI586" s="51"/>
      <c r="GJ586" s="51"/>
      <c r="GK586" s="51"/>
      <c r="GL586" s="51"/>
      <c r="GM586" s="51"/>
      <c r="GN586" s="51"/>
      <c r="GO586" s="51"/>
      <c r="GP586" s="51"/>
      <c r="GQ586" s="51"/>
      <c r="GR586" s="51"/>
      <c r="GS586" s="51"/>
      <c r="GT586" s="51"/>
      <c r="GU586" s="51"/>
      <c r="GV586" s="51"/>
      <c r="GW586" s="51"/>
      <c r="GX586" s="51"/>
      <c r="GY586" s="51"/>
      <c r="GZ586" s="51"/>
      <c r="HA586" s="51"/>
      <c r="HB586" s="51"/>
      <c r="HC586" s="51"/>
      <c r="HD586" s="51"/>
      <c r="HE586" s="51"/>
      <c r="HF586" s="51"/>
      <c r="HG586" s="51"/>
      <c r="HH586" s="51"/>
      <c r="HI586" s="51"/>
      <c r="HJ586" s="51"/>
      <c r="HK586" s="51"/>
      <c r="HL586" s="51"/>
      <c r="HM586" s="51"/>
      <c r="HN586" s="51"/>
      <c r="HO586" s="51"/>
      <c r="HP586" s="51"/>
      <c r="HQ586" s="51"/>
      <c r="HR586" s="51"/>
      <c r="HS586" s="51"/>
      <c r="HT586" s="51"/>
      <c r="HU586" s="51"/>
      <c r="HV586" s="51"/>
      <c r="HW586" s="51"/>
      <c r="HX586" s="51"/>
      <c r="HY586" s="51"/>
      <c r="HZ586" s="51"/>
      <c r="IA586" s="51"/>
      <c r="IB586" s="51"/>
      <c r="IC586" s="51"/>
      <c r="ID586" s="51"/>
      <c r="IE586" s="51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</row>
    <row r="587" spans="1:255" ht="12.75" customHeight="1" x14ac:dyDescent="0.2">
      <c r="A587" s="61"/>
      <c r="B587" s="61"/>
      <c r="C587" s="61"/>
      <c r="D587" s="61"/>
      <c r="E587" s="6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  <c r="GH587" s="51"/>
      <c r="GI587" s="51"/>
      <c r="GJ587" s="51"/>
      <c r="GK587" s="51"/>
      <c r="GL587" s="51"/>
      <c r="GM587" s="51"/>
      <c r="GN587" s="51"/>
      <c r="GO587" s="51"/>
      <c r="GP587" s="51"/>
      <c r="GQ587" s="51"/>
      <c r="GR587" s="51"/>
      <c r="GS587" s="51"/>
      <c r="GT587" s="51"/>
      <c r="GU587" s="51"/>
      <c r="GV587" s="51"/>
      <c r="GW587" s="51"/>
      <c r="GX587" s="51"/>
      <c r="GY587" s="51"/>
      <c r="GZ587" s="51"/>
      <c r="HA587" s="51"/>
      <c r="HB587" s="51"/>
      <c r="HC587" s="51"/>
      <c r="HD587" s="51"/>
      <c r="HE587" s="51"/>
      <c r="HF587" s="51"/>
      <c r="HG587" s="51"/>
      <c r="HH587" s="51"/>
      <c r="HI587" s="51"/>
      <c r="HJ587" s="51"/>
      <c r="HK587" s="51"/>
      <c r="HL587" s="51"/>
      <c r="HM587" s="51"/>
      <c r="HN587" s="51"/>
      <c r="HO587" s="51"/>
      <c r="HP587" s="51"/>
      <c r="HQ587" s="51"/>
      <c r="HR587" s="51"/>
      <c r="HS587" s="51"/>
      <c r="HT587" s="51"/>
      <c r="HU587" s="51"/>
      <c r="HV587" s="51"/>
      <c r="HW587" s="51"/>
      <c r="HX587" s="51"/>
      <c r="HY587" s="51"/>
      <c r="HZ587" s="51"/>
      <c r="IA587" s="51"/>
      <c r="IB587" s="51"/>
      <c r="IC587" s="51"/>
      <c r="ID587" s="51"/>
      <c r="IE587" s="51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</row>
    <row r="588" spans="1:255" ht="12.75" customHeight="1" x14ac:dyDescent="0.2">
      <c r="A588" s="61"/>
      <c r="B588" s="61"/>
      <c r="C588" s="61"/>
      <c r="D588" s="61"/>
      <c r="E588" s="6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  <c r="GH588" s="51"/>
      <c r="GI588" s="51"/>
      <c r="GJ588" s="51"/>
      <c r="GK588" s="51"/>
      <c r="GL588" s="51"/>
      <c r="GM588" s="51"/>
      <c r="GN588" s="51"/>
      <c r="GO588" s="51"/>
      <c r="GP588" s="51"/>
      <c r="GQ588" s="51"/>
      <c r="GR588" s="51"/>
      <c r="GS588" s="51"/>
      <c r="GT588" s="51"/>
      <c r="GU588" s="51"/>
      <c r="GV588" s="51"/>
      <c r="GW588" s="51"/>
      <c r="GX588" s="51"/>
      <c r="GY588" s="51"/>
      <c r="GZ588" s="51"/>
      <c r="HA588" s="51"/>
      <c r="HB588" s="51"/>
      <c r="HC588" s="51"/>
      <c r="HD588" s="51"/>
      <c r="HE588" s="51"/>
      <c r="HF588" s="51"/>
      <c r="HG588" s="51"/>
      <c r="HH588" s="51"/>
      <c r="HI588" s="51"/>
      <c r="HJ588" s="51"/>
      <c r="HK588" s="51"/>
      <c r="HL588" s="51"/>
      <c r="HM588" s="51"/>
      <c r="HN588" s="51"/>
      <c r="HO588" s="51"/>
      <c r="HP588" s="51"/>
      <c r="HQ588" s="51"/>
      <c r="HR588" s="51"/>
      <c r="HS588" s="51"/>
      <c r="HT588" s="51"/>
      <c r="HU588" s="51"/>
      <c r="HV588" s="51"/>
      <c r="HW588" s="51"/>
      <c r="HX588" s="51"/>
      <c r="HY588" s="51"/>
      <c r="HZ588" s="51"/>
      <c r="IA588" s="51"/>
      <c r="IB588" s="51"/>
      <c r="IC588" s="51"/>
      <c r="ID588" s="51"/>
      <c r="IE588" s="51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</row>
    <row r="589" spans="1:255" ht="12.75" customHeight="1" x14ac:dyDescent="0.2">
      <c r="A589" s="61"/>
      <c r="B589" s="61"/>
      <c r="C589" s="61"/>
      <c r="D589" s="61"/>
      <c r="E589" s="6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  <c r="GH589" s="51"/>
      <c r="GI589" s="51"/>
      <c r="GJ589" s="51"/>
      <c r="GK589" s="51"/>
      <c r="GL589" s="51"/>
      <c r="GM589" s="51"/>
      <c r="GN589" s="51"/>
      <c r="GO589" s="51"/>
      <c r="GP589" s="51"/>
      <c r="GQ589" s="51"/>
      <c r="GR589" s="51"/>
      <c r="GS589" s="51"/>
      <c r="GT589" s="51"/>
      <c r="GU589" s="51"/>
      <c r="GV589" s="51"/>
      <c r="GW589" s="51"/>
      <c r="GX589" s="51"/>
      <c r="GY589" s="51"/>
      <c r="GZ589" s="51"/>
      <c r="HA589" s="51"/>
      <c r="HB589" s="51"/>
      <c r="HC589" s="51"/>
      <c r="HD589" s="51"/>
      <c r="HE589" s="51"/>
      <c r="HF589" s="51"/>
      <c r="HG589" s="51"/>
      <c r="HH589" s="51"/>
      <c r="HI589" s="51"/>
      <c r="HJ589" s="51"/>
      <c r="HK589" s="51"/>
      <c r="HL589" s="51"/>
      <c r="HM589" s="51"/>
      <c r="HN589" s="51"/>
      <c r="HO589" s="51"/>
      <c r="HP589" s="51"/>
      <c r="HQ589" s="51"/>
      <c r="HR589" s="51"/>
      <c r="HS589" s="51"/>
      <c r="HT589" s="51"/>
      <c r="HU589" s="51"/>
      <c r="HV589" s="51"/>
      <c r="HW589" s="51"/>
      <c r="HX589" s="51"/>
      <c r="HY589" s="51"/>
      <c r="HZ589" s="51"/>
      <c r="IA589" s="51"/>
      <c r="IB589" s="51"/>
      <c r="IC589" s="51"/>
      <c r="ID589" s="51"/>
      <c r="IE589" s="51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</row>
    <row r="590" spans="1:255" ht="12.75" customHeight="1" x14ac:dyDescent="0.2">
      <c r="A590" s="61"/>
      <c r="B590" s="61"/>
      <c r="C590" s="61"/>
      <c r="D590" s="61"/>
      <c r="E590" s="6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  <c r="GH590" s="51"/>
      <c r="GI590" s="51"/>
      <c r="GJ590" s="51"/>
      <c r="GK590" s="51"/>
      <c r="GL590" s="51"/>
      <c r="GM590" s="51"/>
      <c r="GN590" s="51"/>
      <c r="GO590" s="51"/>
      <c r="GP590" s="51"/>
      <c r="GQ590" s="51"/>
      <c r="GR590" s="51"/>
      <c r="GS590" s="51"/>
      <c r="GT590" s="51"/>
      <c r="GU590" s="51"/>
      <c r="GV590" s="51"/>
      <c r="GW590" s="51"/>
      <c r="GX590" s="51"/>
      <c r="GY590" s="51"/>
      <c r="GZ590" s="51"/>
      <c r="HA590" s="51"/>
      <c r="HB590" s="51"/>
      <c r="HC590" s="51"/>
      <c r="HD590" s="51"/>
      <c r="HE590" s="51"/>
      <c r="HF590" s="51"/>
      <c r="HG590" s="51"/>
      <c r="HH590" s="51"/>
      <c r="HI590" s="51"/>
      <c r="HJ590" s="51"/>
      <c r="HK590" s="51"/>
      <c r="HL590" s="51"/>
      <c r="HM590" s="51"/>
      <c r="HN590" s="51"/>
      <c r="HO590" s="51"/>
      <c r="HP590" s="51"/>
      <c r="HQ590" s="51"/>
      <c r="HR590" s="51"/>
      <c r="HS590" s="51"/>
      <c r="HT590" s="51"/>
      <c r="HU590" s="51"/>
      <c r="HV590" s="51"/>
      <c r="HW590" s="51"/>
      <c r="HX590" s="51"/>
      <c r="HY590" s="51"/>
      <c r="HZ590" s="51"/>
      <c r="IA590" s="51"/>
      <c r="IB590" s="51"/>
      <c r="IC590" s="51"/>
      <c r="ID590" s="51"/>
      <c r="IE590" s="51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</row>
    <row r="591" spans="1:255" ht="12.75" customHeight="1" x14ac:dyDescent="0.2">
      <c r="A591" s="61"/>
      <c r="B591" s="61"/>
      <c r="C591" s="61"/>
      <c r="D591" s="61"/>
      <c r="E591" s="6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  <c r="GH591" s="51"/>
      <c r="GI591" s="51"/>
      <c r="GJ591" s="51"/>
      <c r="GK591" s="51"/>
      <c r="GL591" s="51"/>
      <c r="GM591" s="51"/>
      <c r="GN591" s="51"/>
      <c r="GO591" s="51"/>
      <c r="GP591" s="51"/>
      <c r="GQ591" s="51"/>
      <c r="GR591" s="51"/>
      <c r="GS591" s="51"/>
      <c r="GT591" s="51"/>
      <c r="GU591" s="51"/>
      <c r="GV591" s="51"/>
      <c r="GW591" s="51"/>
      <c r="GX591" s="51"/>
      <c r="GY591" s="51"/>
      <c r="GZ591" s="51"/>
      <c r="HA591" s="51"/>
      <c r="HB591" s="51"/>
      <c r="HC591" s="51"/>
      <c r="HD591" s="51"/>
      <c r="HE591" s="51"/>
      <c r="HF591" s="51"/>
      <c r="HG591" s="51"/>
      <c r="HH591" s="51"/>
      <c r="HI591" s="51"/>
      <c r="HJ591" s="51"/>
      <c r="HK591" s="51"/>
      <c r="HL591" s="51"/>
      <c r="HM591" s="51"/>
      <c r="HN591" s="51"/>
      <c r="HO591" s="51"/>
      <c r="HP591" s="51"/>
      <c r="HQ591" s="51"/>
      <c r="HR591" s="51"/>
      <c r="HS591" s="51"/>
      <c r="HT591" s="51"/>
      <c r="HU591" s="51"/>
      <c r="HV591" s="51"/>
      <c r="HW591" s="51"/>
      <c r="HX591" s="51"/>
      <c r="HY591" s="51"/>
      <c r="HZ591" s="51"/>
      <c r="IA591" s="51"/>
      <c r="IB591" s="51"/>
      <c r="IC591" s="51"/>
      <c r="ID591" s="51"/>
      <c r="IE591" s="51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</row>
    <row r="592" spans="1:255" ht="12.75" customHeight="1" x14ac:dyDescent="0.2">
      <c r="A592" s="61"/>
      <c r="B592" s="61"/>
      <c r="C592" s="61"/>
      <c r="D592" s="61"/>
      <c r="E592" s="6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  <c r="GH592" s="51"/>
      <c r="GI592" s="51"/>
      <c r="GJ592" s="51"/>
      <c r="GK592" s="51"/>
      <c r="GL592" s="51"/>
      <c r="GM592" s="51"/>
      <c r="GN592" s="51"/>
      <c r="GO592" s="51"/>
      <c r="GP592" s="51"/>
      <c r="GQ592" s="51"/>
      <c r="GR592" s="51"/>
      <c r="GS592" s="51"/>
      <c r="GT592" s="51"/>
      <c r="GU592" s="51"/>
      <c r="GV592" s="51"/>
      <c r="GW592" s="51"/>
      <c r="GX592" s="51"/>
      <c r="GY592" s="51"/>
      <c r="GZ592" s="51"/>
      <c r="HA592" s="51"/>
      <c r="HB592" s="51"/>
      <c r="HC592" s="51"/>
      <c r="HD592" s="51"/>
      <c r="HE592" s="51"/>
      <c r="HF592" s="51"/>
      <c r="HG592" s="51"/>
      <c r="HH592" s="51"/>
      <c r="HI592" s="51"/>
      <c r="HJ592" s="51"/>
      <c r="HK592" s="51"/>
      <c r="HL592" s="51"/>
      <c r="HM592" s="51"/>
      <c r="HN592" s="51"/>
      <c r="HO592" s="51"/>
      <c r="HP592" s="51"/>
      <c r="HQ592" s="51"/>
      <c r="HR592" s="51"/>
      <c r="HS592" s="51"/>
      <c r="HT592" s="51"/>
      <c r="HU592" s="51"/>
      <c r="HV592" s="51"/>
      <c r="HW592" s="51"/>
      <c r="HX592" s="51"/>
      <c r="HY592" s="51"/>
      <c r="HZ592" s="51"/>
      <c r="IA592" s="51"/>
      <c r="IB592" s="51"/>
      <c r="IC592" s="51"/>
      <c r="ID592" s="51"/>
      <c r="IE592" s="51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</row>
    <row r="593" spans="1:255" ht="12.75" customHeight="1" x14ac:dyDescent="0.2">
      <c r="A593" s="61"/>
      <c r="B593" s="61"/>
      <c r="C593" s="61"/>
      <c r="D593" s="61"/>
      <c r="E593" s="6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  <c r="GH593" s="51"/>
      <c r="GI593" s="51"/>
      <c r="GJ593" s="51"/>
      <c r="GK593" s="51"/>
      <c r="GL593" s="51"/>
      <c r="GM593" s="51"/>
      <c r="GN593" s="51"/>
      <c r="GO593" s="51"/>
      <c r="GP593" s="51"/>
      <c r="GQ593" s="51"/>
      <c r="GR593" s="51"/>
      <c r="GS593" s="51"/>
      <c r="GT593" s="51"/>
      <c r="GU593" s="51"/>
      <c r="GV593" s="51"/>
      <c r="GW593" s="51"/>
      <c r="GX593" s="51"/>
      <c r="GY593" s="51"/>
      <c r="GZ593" s="51"/>
      <c r="HA593" s="51"/>
      <c r="HB593" s="51"/>
      <c r="HC593" s="51"/>
      <c r="HD593" s="51"/>
      <c r="HE593" s="51"/>
      <c r="HF593" s="51"/>
      <c r="HG593" s="51"/>
      <c r="HH593" s="51"/>
      <c r="HI593" s="51"/>
      <c r="HJ593" s="51"/>
      <c r="HK593" s="51"/>
      <c r="HL593" s="51"/>
      <c r="HM593" s="51"/>
      <c r="HN593" s="51"/>
      <c r="HO593" s="51"/>
      <c r="HP593" s="51"/>
      <c r="HQ593" s="51"/>
      <c r="HR593" s="51"/>
      <c r="HS593" s="51"/>
      <c r="HT593" s="51"/>
      <c r="HU593" s="51"/>
      <c r="HV593" s="51"/>
      <c r="HW593" s="51"/>
      <c r="HX593" s="51"/>
      <c r="HY593" s="51"/>
      <c r="HZ593" s="51"/>
      <c r="IA593" s="51"/>
      <c r="IB593" s="51"/>
      <c r="IC593" s="51"/>
      <c r="ID593" s="51"/>
      <c r="IE593" s="51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</row>
    <row r="594" spans="1:255" ht="12.75" customHeight="1" x14ac:dyDescent="0.2">
      <c r="A594" s="61"/>
      <c r="B594" s="61"/>
      <c r="C594" s="61"/>
      <c r="D594" s="61"/>
      <c r="E594" s="6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  <c r="GH594" s="51"/>
      <c r="GI594" s="51"/>
      <c r="GJ594" s="51"/>
      <c r="GK594" s="51"/>
      <c r="GL594" s="51"/>
      <c r="GM594" s="51"/>
      <c r="GN594" s="51"/>
      <c r="GO594" s="51"/>
      <c r="GP594" s="51"/>
      <c r="GQ594" s="51"/>
      <c r="GR594" s="51"/>
      <c r="GS594" s="51"/>
      <c r="GT594" s="51"/>
      <c r="GU594" s="51"/>
      <c r="GV594" s="51"/>
      <c r="GW594" s="51"/>
      <c r="GX594" s="51"/>
      <c r="GY594" s="51"/>
      <c r="GZ594" s="51"/>
      <c r="HA594" s="51"/>
      <c r="HB594" s="51"/>
      <c r="HC594" s="51"/>
      <c r="HD594" s="51"/>
      <c r="HE594" s="51"/>
      <c r="HF594" s="51"/>
      <c r="HG594" s="51"/>
      <c r="HH594" s="51"/>
      <c r="HI594" s="51"/>
      <c r="HJ594" s="51"/>
      <c r="HK594" s="51"/>
      <c r="HL594" s="51"/>
      <c r="HM594" s="51"/>
      <c r="HN594" s="51"/>
      <c r="HO594" s="51"/>
      <c r="HP594" s="51"/>
      <c r="HQ594" s="51"/>
      <c r="HR594" s="51"/>
      <c r="HS594" s="51"/>
      <c r="HT594" s="51"/>
      <c r="HU594" s="51"/>
      <c r="HV594" s="51"/>
      <c r="HW594" s="51"/>
      <c r="HX594" s="51"/>
      <c r="HY594" s="51"/>
      <c r="HZ594" s="51"/>
      <c r="IA594" s="51"/>
      <c r="IB594" s="51"/>
      <c r="IC594" s="51"/>
      <c r="ID594" s="51"/>
      <c r="IE594" s="51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</row>
    <row r="595" spans="1:255" ht="12.75" customHeight="1" x14ac:dyDescent="0.2">
      <c r="A595" s="61"/>
      <c r="B595" s="61"/>
      <c r="C595" s="61"/>
      <c r="D595" s="61"/>
      <c r="E595" s="6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  <c r="GH595" s="51"/>
      <c r="GI595" s="51"/>
      <c r="GJ595" s="51"/>
      <c r="GK595" s="51"/>
      <c r="GL595" s="51"/>
      <c r="GM595" s="51"/>
      <c r="GN595" s="51"/>
      <c r="GO595" s="51"/>
      <c r="GP595" s="51"/>
      <c r="GQ595" s="51"/>
      <c r="GR595" s="51"/>
      <c r="GS595" s="51"/>
      <c r="GT595" s="51"/>
      <c r="GU595" s="51"/>
      <c r="GV595" s="51"/>
      <c r="GW595" s="51"/>
      <c r="GX595" s="51"/>
      <c r="GY595" s="51"/>
      <c r="GZ595" s="51"/>
      <c r="HA595" s="51"/>
      <c r="HB595" s="51"/>
      <c r="HC595" s="51"/>
      <c r="HD595" s="51"/>
      <c r="HE595" s="51"/>
      <c r="HF595" s="51"/>
      <c r="HG595" s="51"/>
      <c r="HH595" s="51"/>
      <c r="HI595" s="51"/>
      <c r="HJ595" s="51"/>
      <c r="HK595" s="51"/>
      <c r="HL595" s="51"/>
      <c r="HM595" s="51"/>
      <c r="HN595" s="51"/>
      <c r="HO595" s="51"/>
      <c r="HP595" s="51"/>
      <c r="HQ595" s="51"/>
      <c r="HR595" s="51"/>
      <c r="HS595" s="51"/>
      <c r="HT595" s="51"/>
      <c r="HU595" s="51"/>
      <c r="HV595" s="51"/>
      <c r="HW595" s="51"/>
      <c r="HX595" s="51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</row>
    <row r="596" spans="1:255" ht="12.75" customHeight="1" x14ac:dyDescent="0.2">
      <c r="A596" s="61"/>
      <c r="B596" s="61"/>
      <c r="C596" s="61"/>
      <c r="D596" s="61"/>
      <c r="E596" s="6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  <c r="GH596" s="51"/>
      <c r="GI596" s="51"/>
      <c r="GJ596" s="51"/>
      <c r="GK596" s="51"/>
      <c r="GL596" s="51"/>
      <c r="GM596" s="51"/>
      <c r="GN596" s="51"/>
      <c r="GO596" s="51"/>
      <c r="GP596" s="51"/>
      <c r="GQ596" s="51"/>
      <c r="GR596" s="51"/>
      <c r="GS596" s="51"/>
      <c r="GT596" s="51"/>
      <c r="GU596" s="51"/>
      <c r="GV596" s="51"/>
      <c r="GW596" s="51"/>
      <c r="GX596" s="51"/>
      <c r="GY596" s="51"/>
      <c r="GZ596" s="51"/>
      <c r="HA596" s="51"/>
      <c r="HB596" s="51"/>
      <c r="HC596" s="51"/>
      <c r="HD596" s="51"/>
      <c r="HE596" s="51"/>
      <c r="HF596" s="51"/>
      <c r="HG596" s="51"/>
      <c r="HH596" s="51"/>
      <c r="HI596" s="51"/>
      <c r="HJ596" s="51"/>
      <c r="HK596" s="51"/>
      <c r="HL596" s="51"/>
      <c r="HM596" s="51"/>
      <c r="HN596" s="51"/>
      <c r="HO596" s="51"/>
      <c r="HP596" s="51"/>
      <c r="HQ596" s="51"/>
      <c r="HR596" s="51"/>
      <c r="HS596" s="51"/>
      <c r="HT596" s="51"/>
      <c r="HU596" s="51"/>
      <c r="HV596" s="51"/>
      <c r="HW596" s="51"/>
      <c r="HX596" s="51"/>
      <c r="HY596" s="51"/>
      <c r="HZ596" s="51"/>
      <c r="IA596" s="51"/>
      <c r="IB596" s="51"/>
      <c r="IC596" s="51"/>
      <c r="ID596" s="51"/>
      <c r="IE596" s="51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</row>
    <row r="597" spans="1:255" ht="12.75" customHeight="1" x14ac:dyDescent="0.2">
      <c r="A597" s="61"/>
      <c r="B597" s="61"/>
      <c r="C597" s="61"/>
      <c r="D597" s="61"/>
      <c r="E597" s="6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  <c r="GH597" s="51"/>
      <c r="GI597" s="51"/>
      <c r="GJ597" s="51"/>
      <c r="GK597" s="51"/>
      <c r="GL597" s="51"/>
      <c r="GM597" s="51"/>
      <c r="GN597" s="51"/>
      <c r="GO597" s="51"/>
      <c r="GP597" s="51"/>
      <c r="GQ597" s="51"/>
      <c r="GR597" s="51"/>
      <c r="GS597" s="51"/>
      <c r="GT597" s="51"/>
      <c r="GU597" s="51"/>
      <c r="GV597" s="51"/>
      <c r="GW597" s="51"/>
      <c r="GX597" s="51"/>
      <c r="GY597" s="51"/>
      <c r="GZ597" s="51"/>
      <c r="HA597" s="51"/>
      <c r="HB597" s="51"/>
      <c r="HC597" s="51"/>
      <c r="HD597" s="51"/>
      <c r="HE597" s="51"/>
      <c r="HF597" s="51"/>
      <c r="HG597" s="51"/>
      <c r="HH597" s="51"/>
      <c r="HI597" s="51"/>
      <c r="HJ597" s="51"/>
      <c r="HK597" s="51"/>
      <c r="HL597" s="51"/>
      <c r="HM597" s="51"/>
      <c r="HN597" s="51"/>
      <c r="HO597" s="51"/>
      <c r="HP597" s="51"/>
      <c r="HQ597" s="51"/>
      <c r="HR597" s="51"/>
      <c r="HS597" s="51"/>
      <c r="HT597" s="51"/>
      <c r="HU597" s="51"/>
      <c r="HV597" s="51"/>
      <c r="HW597" s="51"/>
      <c r="HX597" s="51"/>
      <c r="HY597" s="51"/>
      <c r="HZ597" s="51"/>
      <c r="IA597" s="51"/>
      <c r="IB597" s="51"/>
      <c r="IC597" s="51"/>
      <c r="ID597" s="51"/>
      <c r="IE597" s="51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</row>
    <row r="598" spans="1:255" ht="12.75" customHeight="1" x14ac:dyDescent="0.2">
      <c r="A598" s="61"/>
      <c r="B598" s="61"/>
      <c r="C598" s="61"/>
      <c r="D598" s="61"/>
      <c r="E598" s="6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  <c r="GH598" s="51"/>
      <c r="GI598" s="51"/>
      <c r="GJ598" s="51"/>
      <c r="GK598" s="51"/>
      <c r="GL598" s="51"/>
      <c r="GM598" s="51"/>
      <c r="GN598" s="51"/>
      <c r="GO598" s="51"/>
      <c r="GP598" s="51"/>
      <c r="GQ598" s="51"/>
      <c r="GR598" s="51"/>
      <c r="GS598" s="51"/>
      <c r="GT598" s="51"/>
      <c r="GU598" s="51"/>
      <c r="GV598" s="51"/>
      <c r="GW598" s="51"/>
      <c r="GX598" s="51"/>
      <c r="GY598" s="51"/>
      <c r="GZ598" s="51"/>
      <c r="HA598" s="51"/>
      <c r="HB598" s="51"/>
      <c r="HC598" s="51"/>
      <c r="HD598" s="51"/>
      <c r="HE598" s="51"/>
      <c r="HF598" s="51"/>
      <c r="HG598" s="51"/>
      <c r="HH598" s="51"/>
      <c r="HI598" s="51"/>
      <c r="HJ598" s="51"/>
      <c r="HK598" s="51"/>
      <c r="HL598" s="51"/>
      <c r="HM598" s="51"/>
      <c r="HN598" s="51"/>
      <c r="HO598" s="51"/>
      <c r="HP598" s="51"/>
      <c r="HQ598" s="51"/>
      <c r="HR598" s="51"/>
      <c r="HS598" s="51"/>
      <c r="HT598" s="51"/>
      <c r="HU598" s="51"/>
      <c r="HV598" s="51"/>
      <c r="HW598" s="51"/>
      <c r="HX598" s="51"/>
      <c r="HY598" s="51"/>
      <c r="HZ598" s="51"/>
      <c r="IA598" s="51"/>
      <c r="IB598" s="51"/>
      <c r="IC598" s="51"/>
      <c r="ID598" s="51"/>
      <c r="IE598" s="51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</row>
    <row r="599" spans="1:255" ht="12.75" customHeight="1" x14ac:dyDescent="0.2">
      <c r="A599" s="61"/>
      <c r="B599" s="61"/>
      <c r="C599" s="61"/>
      <c r="D599" s="61"/>
      <c r="E599" s="6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  <c r="GH599" s="51"/>
      <c r="GI599" s="51"/>
      <c r="GJ599" s="51"/>
      <c r="GK599" s="51"/>
      <c r="GL599" s="51"/>
      <c r="GM599" s="51"/>
      <c r="GN599" s="51"/>
      <c r="GO599" s="51"/>
      <c r="GP599" s="51"/>
      <c r="GQ599" s="51"/>
      <c r="GR599" s="51"/>
      <c r="GS599" s="51"/>
      <c r="GT599" s="51"/>
      <c r="GU599" s="51"/>
      <c r="GV599" s="51"/>
      <c r="GW599" s="51"/>
      <c r="GX599" s="51"/>
      <c r="GY599" s="51"/>
      <c r="GZ599" s="51"/>
      <c r="HA599" s="51"/>
      <c r="HB599" s="51"/>
      <c r="HC599" s="51"/>
      <c r="HD599" s="51"/>
      <c r="HE599" s="51"/>
      <c r="HF599" s="51"/>
      <c r="HG599" s="51"/>
      <c r="HH599" s="51"/>
      <c r="HI599" s="51"/>
      <c r="HJ599" s="51"/>
      <c r="HK599" s="51"/>
      <c r="HL599" s="51"/>
      <c r="HM599" s="51"/>
      <c r="HN599" s="51"/>
      <c r="HO599" s="51"/>
      <c r="HP599" s="51"/>
      <c r="HQ599" s="51"/>
      <c r="HR599" s="51"/>
      <c r="HS599" s="51"/>
      <c r="HT599" s="51"/>
      <c r="HU599" s="51"/>
      <c r="HV599" s="51"/>
      <c r="HW599" s="51"/>
      <c r="HX599" s="51"/>
      <c r="HY599" s="51"/>
      <c r="HZ599" s="51"/>
      <c r="IA599" s="51"/>
      <c r="IB599" s="51"/>
      <c r="IC599" s="51"/>
      <c r="ID599" s="51"/>
      <c r="IE599" s="51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</row>
    <row r="600" spans="1:255" ht="12.75" customHeight="1" x14ac:dyDescent="0.2">
      <c r="A600" s="61"/>
      <c r="B600" s="61"/>
      <c r="C600" s="61"/>
      <c r="D600" s="61"/>
      <c r="E600" s="6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  <c r="GH600" s="51"/>
      <c r="GI600" s="51"/>
      <c r="GJ600" s="51"/>
      <c r="GK600" s="51"/>
      <c r="GL600" s="51"/>
      <c r="GM600" s="51"/>
      <c r="GN600" s="51"/>
      <c r="GO600" s="51"/>
      <c r="GP600" s="51"/>
      <c r="GQ600" s="51"/>
      <c r="GR600" s="51"/>
      <c r="GS600" s="51"/>
      <c r="GT600" s="51"/>
      <c r="GU600" s="51"/>
      <c r="GV600" s="51"/>
      <c r="GW600" s="51"/>
      <c r="GX600" s="51"/>
      <c r="GY600" s="51"/>
      <c r="GZ600" s="51"/>
      <c r="HA600" s="51"/>
      <c r="HB600" s="51"/>
      <c r="HC600" s="51"/>
      <c r="HD600" s="51"/>
      <c r="HE600" s="51"/>
      <c r="HF600" s="51"/>
      <c r="HG600" s="51"/>
      <c r="HH600" s="51"/>
      <c r="HI600" s="51"/>
      <c r="HJ600" s="51"/>
      <c r="HK600" s="51"/>
      <c r="HL600" s="51"/>
      <c r="HM600" s="51"/>
      <c r="HN600" s="51"/>
      <c r="HO600" s="51"/>
      <c r="HP600" s="51"/>
      <c r="HQ600" s="51"/>
      <c r="HR600" s="51"/>
      <c r="HS600" s="51"/>
      <c r="HT600" s="51"/>
      <c r="HU600" s="51"/>
      <c r="HV600" s="51"/>
      <c r="HW600" s="51"/>
      <c r="HX600" s="51"/>
      <c r="HY600" s="51"/>
      <c r="HZ600" s="51"/>
      <c r="IA600" s="51"/>
      <c r="IB600" s="51"/>
      <c r="IC600" s="51"/>
      <c r="ID600" s="51"/>
      <c r="IE600" s="51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</row>
    <row r="601" spans="1:255" ht="12.75" customHeight="1" x14ac:dyDescent="0.2">
      <c r="A601" s="61"/>
      <c r="B601" s="61"/>
      <c r="C601" s="61"/>
      <c r="D601" s="61"/>
      <c r="E601" s="6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  <c r="GH601" s="51"/>
      <c r="GI601" s="51"/>
      <c r="GJ601" s="51"/>
      <c r="GK601" s="51"/>
      <c r="GL601" s="51"/>
      <c r="GM601" s="51"/>
      <c r="GN601" s="51"/>
      <c r="GO601" s="51"/>
      <c r="GP601" s="51"/>
      <c r="GQ601" s="51"/>
      <c r="GR601" s="51"/>
      <c r="GS601" s="51"/>
      <c r="GT601" s="51"/>
      <c r="GU601" s="51"/>
      <c r="GV601" s="51"/>
      <c r="GW601" s="51"/>
      <c r="GX601" s="51"/>
      <c r="GY601" s="51"/>
      <c r="GZ601" s="51"/>
      <c r="HA601" s="51"/>
      <c r="HB601" s="51"/>
      <c r="HC601" s="51"/>
      <c r="HD601" s="51"/>
      <c r="HE601" s="51"/>
      <c r="HF601" s="51"/>
      <c r="HG601" s="51"/>
      <c r="HH601" s="51"/>
      <c r="HI601" s="51"/>
      <c r="HJ601" s="51"/>
      <c r="HK601" s="51"/>
      <c r="HL601" s="51"/>
      <c r="HM601" s="51"/>
      <c r="HN601" s="51"/>
      <c r="HO601" s="51"/>
      <c r="HP601" s="51"/>
      <c r="HQ601" s="51"/>
      <c r="HR601" s="51"/>
      <c r="HS601" s="51"/>
      <c r="HT601" s="51"/>
      <c r="HU601" s="51"/>
      <c r="HV601" s="51"/>
      <c r="HW601" s="51"/>
      <c r="HX601" s="51"/>
      <c r="HY601" s="51"/>
      <c r="HZ601" s="51"/>
      <c r="IA601" s="51"/>
      <c r="IB601" s="51"/>
      <c r="IC601" s="51"/>
      <c r="ID601" s="51"/>
      <c r="IE601" s="51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</row>
    <row r="602" spans="1:255" ht="12.75" customHeight="1" x14ac:dyDescent="0.2">
      <c r="A602" s="61"/>
      <c r="B602" s="61"/>
      <c r="C602" s="61"/>
      <c r="D602" s="61"/>
      <c r="E602" s="6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  <c r="GH602" s="51"/>
      <c r="GI602" s="51"/>
      <c r="GJ602" s="51"/>
      <c r="GK602" s="51"/>
      <c r="GL602" s="51"/>
      <c r="GM602" s="51"/>
      <c r="GN602" s="51"/>
      <c r="GO602" s="51"/>
      <c r="GP602" s="51"/>
      <c r="GQ602" s="51"/>
      <c r="GR602" s="51"/>
      <c r="GS602" s="51"/>
      <c r="GT602" s="51"/>
      <c r="GU602" s="51"/>
      <c r="GV602" s="51"/>
      <c r="GW602" s="51"/>
      <c r="GX602" s="51"/>
      <c r="GY602" s="51"/>
      <c r="GZ602" s="51"/>
      <c r="HA602" s="51"/>
      <c r="HB602" s="51"/>
      <c r="HC602" s="51"/>
      <c r="HD602" s="51"/>
      <c r="HE602" s="51"/>
      <c r="HF602" s="51"/>
      <c r="HG602" s="51"/>
      <c r="HH602" s="51"/>
      <c r="HI602" s="51"/>
      <c r="HJ602" s="51"/>
      <c r="HK602" s="51"/>
      <c r="HL602" s="51"/>
      <c r="HM602" s="51"/>
      <c r="HN602" s="51"/>
      <c r="HO602" s="51"/>
      <c r="HP602" s="51"/>
      <c r="HQ602" s="51"/>
      <c r="HR602" s="51"/>
      <c r="HS602" s="51"/>
      <c r="HT602" s="51"/>
      <c r="HU602" s="51"/>
      <c r="HV602" s="51"/>
      <c r="HW602" s="51"/>
      <c r="HX602" s="51"/>
      <c r="HY602" s="51"/>
      <c r="HZ602" s="51"/>
      <c r="IA602" s="51"/>
      <c r="IB602" s="51"/>
      <c r="IC602" s="51"/>
      <c r="ID602" s="51"/>
      <c r="IE602" s="51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</row>
    <row r="603" spans="1:255" ht="12.75" customHeight="1" x14ac:dyDescent="0.2">
      <c r="A603" s="61"/>
      <c r="B603" s="61"/>
      <c r="C603" s="61"/>
      <c r="D603" s="61"/>
      <c r="E603" s="6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  <c r="GH603" s="51"/>
      <c r="GI603" s="51"/>
      <c r="GJ603" s="51"/>
      <c r="GK603" s="51"/>
      <c r="GL603" s="51"/>
      <c r="GM603" s="51"/>
      <c r="GN603" s="51"/>
      <c r="GO603" s="51"/>
      <c r="GP603" s="51"/>
      <c r="GQ603" s="51"/>
      <c r="GR603" s="51"/>
      <c r="GS603" s="51"/>
      <c r="GT603" s="51"/>
      <c r="GU603" s="51"/>
      <c r="GV603" s="51"/>
      <c r="GW603" s="51"/>
      <c r="GX603" s="51"/>
      <c r="GY603" s="51"/>
      <c r="GZ603" s="51"/>
      <c r="HA603" s="51"/>
      <c r="HB603" s="51"/>
      <c r="HC603" s="51"/>
      <c r="HD603" s="51"/>
      <c r="HE603" s="51"/>
      <c r="HF603" s="51"/>
      <c r="HG603" s="51"/>
      <c r="HH603" s="51"/>
      <c r="HI603" s="51"/>
      <c r="HJ603" s="51"/>
      <c r="HK603" s="51"/>
      <c r="HL603" s="51"/>
      <c r="HM603" s="51"/>
      <c r="HN603" s="51"/>
      <c r="HO603" s="51"/>
      <c r="HP603" s="51"/>
      <c r="HQ603" s="51"/>
      <c r="HR603" s="51"/>
      <c r="HS603" s="51"/>
      <c r="HT603" s="51"/>
      <c r="HU603" s="51"/>
      <c r="HV603" s="51"/>
      <c r="HW603" s="51"/>
      <c r="HX603" s="51"/>
      <c r="HY603" s="51"/>
      <c r="HZ603" s="51"/>
      <c r="IA603" s="51"/>
      <c r="IB603" s="51"/>
      <c r="IC603" s="51"/>
      <c r="ID603" s="51"/>
      <c r="IE603" s="51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</row>
    <row r="604" spans="1:255" ht="12.75" customHeight="1" x14ac:dyDescent="0.2">
      <c r="A604" s="61"/>
      <c r="B604" s="61"/>
      <c r="C604" s="61"/>
      <c r="D604" s="61"/>
      <c r="E604" s="6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  <c r="GH604" s="51"/>
      <c r="GI604" s="51"/>
      <c r="GJ604" s="51"/>
      <c r="GK604" s="51"/>
      <c r="GL604" s="51"/>
      <c r="GM604" s="51"/>
      <c r="GN604" s="51"/>
      <c r="GO604" s="51"/>
      <c r="GP604" s="51"/>
      <c r="GQ604" s="51"/>
      <c r="GR604" s="51"/>
      <c r="GS604" s="51"/>
      <c r="GT604" s="51"/>
      <c r="GU604" s="51"/>
      <c r="GV604" s="51"/>
      <c r="GW604" s="51"/>
      <c r="GX604" s="51"/>
      <c r="GY604" s="51"/>
      <c r="GZ604" s="51"/>
      <c r="HA604" s="51"/>
      <c r="HB604" s="51"/>
      <c r="HC604" s="51"/>
      <c r="HD604" s="51"/>
      <c r="HE604" s="51"/>
      <c r="HF604" s="51"/>
      <c r="HG604" s="51"/>
      <c r="HH604" s="51"/>
      <c r="HI604" s="51"/>
      <c r="HJ604" s="51"/>
      <c r="HK604" s="51"/>
      <c r="HL604" s="51"/>
      <c r="HM604" s="51"/>
      <c r="HN604" s="51"/>
      <c r="HO604" s="51"/>
      <c r="HP604" s="51"/>
      <c r="HQ604" s="51"/>
      <c r="HR604" s="51"/>
      <c r="HS604" s="51"/>
      <c r="HT604" s="51"/>
      <c r="HU604" s="51"/>
      <c r="HV604" s="51"/>
      <c r="HW604" s="51"/>
      <c r="HX604" s="51"/>
      <c r="HY604" s="51"/>
      <c r="HZ604" s="51"/>
      <c r="IA604" s="51"/>
      <c r="IB604" s="51"/>
      <c r="IC604" s="51"/>
      <c r="ID604" s="51"/>
      <c r="IE604" s="51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</row>
    <row r="605" spans="1:255" ht="12.75" customHeight="1" x14ac:dyDescent="0.2">
      <c r="A605" s="61"/>
      <c r="B605" s="61"/>
      <c r="C605" s="61"/>
      <c r="D605" s="61"/>
      <c r="E605" s="6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  <c r="GH605" s="51"/>
      <c r="GI605" s="51"/>
      <c r="GJ605" s="51"/>
      <c r="GK605" s="51"/>
      <c r="GL605" s="51"/>
      <c r="GM605" s="51"/>
      <c r="GN605" s="51"/>
      <c r="GO605" s="51"/>
      <c r="GP605" s="51"/>
      <c r="GQ605" s="51"/>
      <c r="GR605" s="51"/>
      <c r="GS605" s="51"/>
      <c r="GT605" s="51"/>
      <c r="GU605" s="51"/>
      <c r="GV605" s="51"/>
      <c r="GW605" s="51"/>
      <c r="GX605" s="51"/>
      <c r="GY605" s="51"/>
      <c r="GZ605" s="51"/>
      <c r="HA605" s="51"/>
      <c r="HB605" s="51"/>
      <c r="HC605" s="51"/>
      <c r="HD605" s="51"/>
      <c r="HE605" s="51"/>
      <c r="HF605" s="51"/>
      <c r="HG605" s="51"/>
      <c r="HH605" s="51"/>
      <c r="HI605" s="51"/>
      <c r="HJ605" s="51"/>
      <c r="HK605" s="51"/>
      <c r="HL605" s="51"/>
      <c r="HM605" s="51"/>
      <c r="HN605" s="51"/>
      <c r="HO605" s="51"/>
      <c r="HP605" s="51"/>
      <c r="HQ605" s="51"/>
      <c r="HR605" s="51"/>
      <c r="HS605" s="51"/>
      <c r="HT605" s="51"/>
      <c r="HU605" s="51"/>
      <c r="HV605" s="51"/>
      <c r="HW605" s="51"/>
      <c r="HX605" s="51"/>
      <c r="HY605" s="51"/>
      <c r="HZ605" s="51"/>
      <c r="IA605" s="51"/>
      <c r="IB605" s="51"/>
      <c r="IC605" s="51"/>
      <c r="ID605" s="51"/>
      <c r="IE605" s="51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</row>
    <row r="606" spans="1:255" ht="12.75" customHeight="1" x14ac:dyDescent="0.2">
      <c r="A606" s="61"/>
      <c r="B606" s="61"/>
      <c r="C606" s="61"/>
      <c r="D606" s="61"/>
      <c r="E606" s="6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  <c r="GH606" s="51"/>
      <c r="GI606" s="51"/>
      <c r="GJ606" s="51"/>
      <c r="GK606" s="51"/>
      <c r="GL606" s="51"/>
      <c r="GM606" s="51"/>
      <c r="GN606" s="51"/>
      <c r="GO606" s="51"/>
      <c r="GP606" s="51"/>
      <c r="GQ606" s="51"/>
      <c r="GR606" s="51"/>
      <c r="GS606" s="51"/>
      <c r="GT606" s="51"/>
      <c r="GU606" s="51"/>
      <c r="GV606" s="51"/>
      <c r="GW606" s="51"/>
      <c r="GX606" s="51"/>
      <c r="GY606" s="51"/>
      <c r="GZ606" s="51"/>
      <c r="HA606" s="51"/>
      <c r="HB606" s="51"/>
      <c r="HC606" s="51"/>
      <c r="HD606" s="51"/>
      <c r="HE606" s="51"/>
      <c r="HF606" s="51"/>
      <c r="HG606" s="51"/>
      <c r="HH606" s="51"/>
      <c r="HI606" s="51"/>
      <c r="HJ606" s="51"/>
      <c r="HK606" s="51"/>
      <c r="HL606" s="51"/>
      <c r="HM606" s="51"/>
      <c r="HN606" s="51"/>
      <c r="HO606" s="51"/>
      <c r="HP606" s="51"/>
      <c r="HQ606" s="51"/>
      <c r="HR606" s="51"/>
      <c r="HS606" s="51"/>
      <c r="HT606" s="51"/>
      <c r="HU606" s="51"/>
      <c r="HV606" s="51"/>
      <c r="HW606" s="51"/>
      <c r="HX606" s="51"/>
      <c r="HY606" s="51"/>
      <c r="HZ606" s="51"/>
      <c r="IA606" s="51"/>
      <c r="IB606" s="51"/>
      <c r="IC606" s="51"/>
      <c r="ID606" s="51"/>
      <c r="IE606" s="51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</row>
    <row r="607" spans="1:255" ht="12.75" customHeight="1" x14ac:dyDescent="0.2">
      <c r="A607" s="61"/>
      <c r="B607" s="61"/>
      <c r="C607" s="61"/>
      <c r="D607" s="61"/>
      <c r="E607" s="6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  <c r="GH607" s="51"/>
      <c r="GI607" s="51"/>
      <c r="GJ607" s="51"/>
      <c r="GK607" s="51"/>
      <c r="GL607" s="51"/>
      <c r="GM607" s="51"/>
      <c r="GN607" s="51"/>
      <c r="GO607" s="51"/>
      <c r="GP607" s="51"/>
      <c r="GQ607" s="51"/>
      <c r="GR607" s="51"/>
      <c r="GS607" s="51"/>
      <c r="GT607" s="51"/>
      <c r="GU607" s="51"/>
      <c r="GV607" s="51"/>
      <c r="GW607" s="51"/>
      <c r="GX607" s="51"/>
      <c r="GY607" s="51"/>
      <c r="GZ607" s="51"/>
      <c r="HA607" s="51"/>
      <c r="HB607" s="51"/>
      <c r="HC607" s="51"/>
      <c r="HD607" s="51"/>
      <c r="HE607" s="51"/>
      <c r="HF607" s="51"/>
      <c r="HG607" s="51"/>
      <c r="HH607" s="51"/>
      <c r="HI607" s="51"/>
      <c r="HJ607" s="51"/>
      <c r="HK607" s="51"/>
      <c r="HL607" s="51"/>
      <c r="HM607" s="51"/>
      <c r="HN607" s="51"/>
      <c r="HO607" s="51"/>
      <c r="HP607" s="51"/>
      <c r="HQ607" s="51"/>
      <c r="HR607" s="51"/>
      <c r="HS607" s="51"/>
      <c r="HT607" s="51"/>
      <c r="HU607" s="51"/>
      <c r="HV607" s="51"/>
      <c r="HW607" s="51"/>
      <c r="HX607" s="51"/>
      <c r="HY607" s="51"/>
      <c r="HZ607" s="51"/>
      <c r="IA607" s="51"/>
      <c r="IB607" s="51"/>
      <c r="IC607" s="51"/>
      <c r="ID607" s="51"/>
      <c r="IE607" s="51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</row>
    <row r="608" spans="1:255" ht="12.75" customHeight="1" x14ac:dyDescent="0.2">
      <c r="A608" s="61"/>
      <c r="B608" s="61"/>
      <c r="C608" s="61"/>
      <c r="D608" s="61"/>
      <c r="E608" s="6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  <c r="GH608" s="51"/>
      <c r="GI608" s="51"/>
      <c r="GJ608" s="51"/>
      <c r="GK608" s="51"/>
      <c r="GL608" s="51"/>
      <c r="GM608" s="51"/>
      <c r="GN608" s="51"/>
      <c r="GO608" s="51"/>
      <c r="GP608" s="51"/>
      <c r="GQ608" s="51"/>
      <c r="GR608" s="51"/>
      <c r="GS608" s="51"/>
      <c r="GT608" s="51"/>
      <c r="GU608" s="51"/>
      <c r="GV608" s="51"/>
      <c r="GW608" s="51"/>
      <c r="GX608" s="51"/>
      <c r="GY608" s="51"/>
      <c r="GZ608" s="51"/>
      <c r="HA608" s="51"/>
      <c r="HB608" s="51"/>
      <c r="HC608" s="51"/>
      <c r="HD608" s="51"/>
      <c r="HE608" s="51"/>
      <c r="HF608" s="51"/>
      <c r="HG608" s="51"/>
      <c r="HH608" s="51"/>
      <c r="HI608" s="51"/>
      <c r="HJ608" s="51"/>
      <c r="HK608" s="51"/>
      <c r="HL608" s="51"/>
      <c r="HM608" s="51"/>
      <c r="HN608" s="51"/>
      <c r="HO608" s="51"/>
      <c r="HP608" s="51"/>
      <c r="HQ608" s="51"/>
      <c r="HR608" s="51"/>
      <c r="HS608" s="51"/>
      <c r="HT608" s="51"/>
      <c r="HU608" s="51"/>
      <c r="HV608" s="51"/>
      <c r="HW608" s="51"/>
      <c r="HX608" s="51"/>
      <c r="HY608" s="51"/>
      <c r="HZ608" s="51"/>
      <c r="IA608" s="51"/>
      <c r="IB608" s="51"/>
      <c r="IC608" s="51"/>
      <c r="ID608" s="51"/>
      <c r="IE608" s="51"/>
      <c r="IF608" s="51"/>
      <c r="IG608" s="51"/>
      <c r="IH608" s="51"/>
      <c r="II608" s="51"/>
      <c r="IJ608" s="51"/>
      <c r="IK608" s="51"/>
      <c r="IL608" s="51"/>
      <c r="IM608" s="51"/>
      <c r="IN608" s="51"/>
      <c r="IO608" s="51"/>
      <c r="IP608" s="51"/>
      <c r="IQ608" s="51"/>
      <c r="IR608" s="51"/>
      <c r="IS608" s="51"/>
      <c r="IT608" s="51"/>
      <c r="IU608" s="51"/>
    </row>
    <row r="609" spans="1:255" ht="12.75" customHeight="1" x14ac:dyDescent="0.2">
      <c r="A609" s="61"/>
      <c r="B609" s="61"/>
      <c r="C609" s="61"/>
      <c r="D609" s="61"/>
      <c r="E609" s="6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  <c r="GH609" s="51"/>
      <c r="GI609" s="51"/>
      <c r="GJ609" s="51"/>
      <c r="GK609" s="51"/>
      <c r="GL609" s="51"/>
      <c r="GM609" s="51"/>
      <c r="GN609" s="51"/>
      <c r="GO609" s="51"/>
      <c r="GP609" s="51"/>
      <c r="GQ609" s="51"/>
      <c r="GR609" s="51"/>
      <c r="GS609" s="51"/>
      <c r="GT609" s="51"/>
      <c r="GU609" s="51"/>
      <c r="GV609" s="51"/>
      <c r="GW609" s="51"/>
      <c r="GX609" s="51"/>
      <c r="GY609" s="51"/>
      <c r="GZ609" s="51"/>
      <c r="HA609" s="51"/>
      <c r="HB609" s="51"/>
      <c r="HC609" s="51"/>
      <c r="HD609" s="51"/>
      <c r="HE609" s="51"/>
      <c r="HF609" s="51"/>
      <c r="HG609" s="51"/>
      <c r="HH609" s="51"/>
      <c r="HI609" s="51"/>
      <c r="HJ609" s="51"/>
      <c r="HK609" s="51"/>
      <c r="HL609" s="51"/>
      <c r="HM609" s="51"/>
      <c r="HN609" s="51"/>
      <c r="HO609" s="51"/>
      <c r="HP609" s="51"/>
      <c r="HQ609" s="51"/>
      <c r="HR609" s="51"/>
      <c r="HS609" s="51"/>
      <c r="HT609" s="51"/>
      <c r="HU609" s="51"/>
      <c r="HV609" s="51"/>
      <c r="HW609" s="51"/>
      <c r="HX609" s="51"/>
      <c r="HY609" s="51"/>
      <c r="HZ609" s="51"/>
      <c r="IA609" s="51"/>
      <c r="IB609" s="51"/>
      <c r="IC609" s="51"/>
      <c r="ID609" s="51"/>
      <c r="IE609" s="51"/>
      <c r="IF609" s="51"/>
      <c r="IG609" s="51"/>
      <c r="IH609" s="51"/>
      <c r="II609" s="51"/>
      <c r="IJ609" s="51"/>
      <c r="IK609" s="51"/>
      <c r="IL609" s="51"/>
      <c r="IM609" s="51"/>
      <c r="IN609" s="51"/>
      <c r="IO609" s="51"/>
      <c r="IP609" s="51"/>
      <c r="IQ609" s="51"/>
      <c r="IR609" s="51"/>
      <c r="IS609" s="51"/>
      <c r="IT609" s="51"/>
      <c r="IU609" s="51"/>
    </row>
    <row r="610" spans="1:255" ht="12.75" customHeight="1" x14ac:dyDescent="0.2">
      <c r="A610" s="61"/>
      <c r="B610" s="61"/>
      <c r="C610" s="61"/>
      <c r="D610" s="61"/>
      <c r="E610" s="6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  <c r="GH610" s="51"/>
      <c r="GI610" s="51"/>
      <c r="GJ610" s="51"/>
      <c r="GK610" s="51"/>
      <c r="GL610" s="51"/>
      <c r="GM610" s="51"/>
      <c r="GN610" s="51"/>
      <c r="GO610" s="51"/>
      <c r="GP610" s="51"/>
      <c r="GQ610" s="51"/>
      <c r="GR610" s="51"/>
      <c r="GS610" s="51"/>
      <c r="GT610" s="51"/>
      <c r="GU610" s="51"/>
      <c r="GV610" s="51"/>
      <c r="GW610" s="51"/>
      <c r="GX610" s="51"/>
      <c r="GY610" s="51"/>
      <c r="GZ610" s="51"/>
      <c r="HA610" s="51"/>
      <c r="HB610" s="51"/>
      <c r="HC610" s="51"/>
      <c r="HD610" s="51"/>
      <c r="HE610" s="51"/>
      <c r="HF610" s="51"/>
      <c r="HG610" s="51"/>
      <c r="HH610" s="51"/>
      <c r="HI610" s="51"/>
      <c r="HJ610" s="51"/>
      <c r="HK610" s="51"/>
      <c r="HL610" s="51"/>
      <c r="HM610" s="51"/>
      <c r="HN610" s="51"/>
      <c r="HO610" s="51"/>
      <c r="HP610" s="51"/>
      <c r="HQ610" s="51"/>
      <c r="HR610" s="51"/>
      <c r="HS610" s="51"/>
      <c r="HT610" s="51"/>
      <c r="HU610" s="51"/>
      <c r="HV610" s="51"/>
      <c r="HW610" s="51"/>
      <c r="HX610" s="51"/>
      <c r="HY610" s="51"/>
      <c r="HZ610" s="51"/>
      <c r="IA610" s="51"/>
      <c r="IB610" s="51"/>
      <c r="IC610" s="51"/>
      <c r="ID610" s="51"/>
      <c r="IE610" s="51"/>
      <c r="IF610" s="51"/>
      <c r="IG610" s="51"/>
      <c r="IH610" s="51"/>
      <c r="II610" s="51"/>
      <c r="IJ610" s="51"/>
      <c r="IK610" s="51"/>
      <c r="IL610" s="51"/>
      <c r="IM610" s="51"/>
      <c r="IN610" s="51"/>
      <c r="IO610" s="51"/>
      <c r="IP610" s="51"/>
      <c r="IQ610" s="51"/>
      <c r="IR610" s="51"/>
      <c r="IS610" s="51"/>
      <c r="IT610" s="51"/>
      <c r="IU610" s="51"/>
    </row>
    <row r="611" spans="1:255" ht="12.75" customHeight="1" x14ac:dyDescent="0.2">
      <c r="A611" s="61"/>
      <c r="B611" s="61"/>
      <c r="C611" s="61"/>
      <c r="D611" s="61"/>
      <c r="E611" s="6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  <c r="GH611" s="51"/>
      <c r="GI611" s="51"/>
      <c r="GJ611" s="51"/>
      <c r="GK611" s="51"/>
      <c r="GL611" s="51"/>
      <c r="GM611" s="51"/>
      <c r="GN611" s="51"/>
      <c r="GO611" s="51"/>
      <c r="GP611" s="51"/>
      <c r="GQ611" s="51"/>
      <c r="GR611" s="51"/>
      <c r="GS611" s="51"/>
      <c r="GT611" s="51"/>
      <c r="GU611" s="51"/>
      <c r="GV611" s="51"/>
      <c r="GW611" s="51"/>
      <c r="GX611" s="51"/>
      <c r="GY611" s="51"/>
      <c r="GZ611" s="51"/>
      <c r="HA611" s="51"/>
      <c r="HB611" s="51"/>
      <c r="HC611" s="51"/>
      <c r="HD611" s="51"/>
      <c r="HE611" s="51"/>
      <c r="HF611" s="51"/>
      <c r="HG611" s="51"/>
      <c r="HH611" s="51"/>
      <c r="HI611" s="51"/>
      <c r="HJ611" s="51"/>
      <c r="HK611" s="51"/>
      <c r="HL611" s="51"/>
      <c r="HM611" s="51"/>
      <c r="HN611" s="51"/>
      <c r="HO611" s="51"/>
      <c r="HP611" s="51"/>
      <c r="HQ611" s="51"/>
      <c r="HR611" s="51"/>
      <c r="HS611" s="51"/>
      <c r="HT611" s="51"/>
      <c r="HU611" s="51"/>
      <c r="HV611" s="51"/>
      <c r="HW611" s="51"/>
      <c r="HX611" s="51"/>
      <c r="HY611" s="51"/>
      <c r="HZ611" s="51"/>
      <c r="IA611" s="51"/>
      <c r="IB611" s="51"/>
      <c r="IC611" s="51"/>
      <c r="ID611" s="51"/>
      <c r="IE611" s="51"/>
      <c r="IF611" s="51"/>
      <c r="IG611" s="51"/>
      <c r="IH611" s="51"/>
      <c r="II611" s="51"/>
      <c r="IJ611" s="51"/>
      <c r="IK611" s="51"/>
      <c r="IL611" s="51"/>
      <c r="IM611" s="51"/>
      <c r="IN611" s="51"/>
      <c r="IO611" s="51"/>
      <c r="IP611" s="51"/>
      <c r="IQ611" s="51"/>
      <c r="IR611" s="51"/>
      <c r="IS611" s="51"/>
      <c r="IT611" s="51"/>
      <c r="IU611" s="51"/>
    </row>
    <row r="612" spans="1:255" ht="12.75" customHeight="1" x14ac:dyDescent="0.2">
      <c r="A612" s="61"/>
      <c r="B612" s="61"/>
      <c r="C612" s="61"/>
      <c r="D612" s="61"/>
      <c r="E612" s="6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  <c r="GH612" s="51"/>
      <c r="GI612" s="51"/>
      <c r="GJ612" s="51"/>
      <c r="GK612" s="51"/>
      <c r="GL612" s="51"/>
      <c r="GM612" s="51"/>
      <c r="GN612" s="51"/>
      <c r="GO612" s="51"/>
      <c r="GP612" s="51"/>
      <c r="GQ612" s="51"/>
      <c r="GR612" s="51"/>
      <c r="GS612" s="51"/>
      <c r="GT612" s="51"/>
      <c r="GU612" s="51"/>
      <c r="GV612" s="51"/>
      <c r="GW612" s="51"/>
      <c r="GX612" s="51"/>
      <c r="GY612" s="51"/>
      <c r="GZ612" s="51"/>
      <c r="HA612" s="51"/>
      <c r="HB612" s="51"/>
      <c r="HC612" s="51"/>
      <c r="HD612" s="51"/>
      <c r="HE612" s="51"/>
      <c r="HF612" s="51"/>
      <c r="HG612" s="51"/>
      <c r="HH612" s="51"/>
      <c r="HI612" s="51"/>
      <c r="HJ612" s="51"/>
      <c r="HK612" s="51"/>
      <c r="HL612" s="51"/>
      <c r="HM612" s="51"/>
      <c r="HN612" s="51"/>
      <c r="HO612" s="51"/>
      <c r="HP612" s="51"/>
      <c r="HQ612" s="51"/>
      <c r="HR612" s="51"/>
      <c r="HS612" s="51"/>
      <c r="HT612" s="51"/>
      <c r="HU612" s="51"/>
      <c r="HV612" s="51"/>
      <c r="HW612" s="51"/>
      <c r="HX612" s="51"/>
      <c r="HY612" s="51"/>
      <c r="HZ612" s="51"/>
      <c r="IA612" s="51"/>
      <c r="IB612" s="51"/>
      <c r="IC612" s="51"/>
      <c r="ID612" s="51"/>
      <c r="IE612" s="51"/>
      <c r="IF612" s="51"/>
      <c r="IG612" s="51"/>
      <c r="IH612" s="51"/>
      <c r="II612" s="51"/>
      <c r="IJ612" s="51"/>
      <c r="IK612" s="51"/>
      <c r="IL612" s="51"/>
      <c r="IM612" s="51"/>
      <c r="IN612" s="51"/>
      <c r="IO612" s="51"/>
      <c r="IP612" s="51"/>
      <c r="IQ612" s="51"/>
      <c r="IR612" s="51"/>
      <c r="IS612" s="51"/>
      <c r="IT612" s="51"/>
      <c r="IU612" s="51"/>
    </row>
    <row r="613" spans="1:255" ht="12.75" customHeight="1" x14ac:dyDescent="0.2">
      <c r="A613" s="61"/>
      <c r="B613" s="61"/>
      <c r="C613" s="61"/>
      <c r="D613" s="61"/>
      <c r="E613" s="6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  <c r="GH613" s="51"/>
      <c r="GI613" s="51"/>
      <c r="GJ613" s="51"/>
      <c r="GK613" s="51"/>
      <c r="GL613" s="51"/>
      <c r="GM613" s="51"/>
      <c r="GN613" s="51"/>
      <c r="GO613" s="51"/>
      <c r="GP613" s="51"/>
      <c r="GQ613" s="51"/>
      <c r="GR613" s="51"/>
      <c r="GS613" s="51"/>
      <c r="GT613" s="51"/>
      <c r="GU613" s="51"/>
      <c r="GV613" s="51"/>
      <c r="GW613" s="51"/>
      <c r="GX613" s="51"/>
      <c r="GY613" s="51"/>
      <c r="GZ613" s="51"/>
      <c r="HA613" s="51"/>
      <c r="HB613" s="51"/>
      <c r="HC613" s="51"/>
      <c r="HD613" s="51"/>
      <c r="HE613" s="51"/>
      <c r="HF613" s="51"/>
      <c r="HG613" s="51"/>
      <c r="HH613" s="51"/>
      <c r="HI613" s="51"/>
      <c r="HJ613" s="51"/>
      <c r="HK613" s="51"/>
      <c r="HL613" s="51"/>
      <c r="HM613" s="51"/>
      <c r="HN613" s="51"/>
      <c r="HO613" s="51"/>
      <c r="HP613" s="51"/>
      <c r="HQ613" s="51"/>
      <c r="HR613" s="51"/>
      <c r="HS613" s="51"/>
      <c r="HT613" s="51"/>
      <c r="HU613" s="51"/>
      <c r="HV613" s="51"/>
      <c r="HW613" s="51"/>
      <c r="HX613" s="51"/>
      <c r="HY613" s="51"/>
      <c r="HZ613" s="51"/>
      <c r="IA613" s="51"/>
      <c r="IB613" s="51"/>
      <c r="IC613" s="51"/>
      <c r="ID613" s="51"/>
      <c r="IE613" s="51"/>
      <c r="IF613" s="51"/>
      <c r="IG613" s="51"/>
      <c r="IH613" s="51"/>
      <c r="II613" s="51"/>
      <c r="IJ613" s="51"/>
      <c r="IK613" s="51"/>
      <c r="IL613" s="51"/>
      <c r="IM613" s="51"/>
      <c r="IN613" s="51"/>
      <c r="IO613" s="51"/>
      <c r="IP613" s="51"/>
      <c r="IQ613" s="51"/>
      <c r="IR613" s="51"/>
      <c r="IS613" s="51"/>
      <c r="IT613" s="51"/>
      <c r="IU613" s="51"/>
    </row>
    <row r="614" spans="1:255" ht="12.75" customHeight="1" x14ac:dyDescent="0.2">
      <c r="A614" s="61"/>
      <c r="B614" s="61"/>
      <c r="C614" s="61"/>
      <c r="D614" s="61"/>
      <c r="E614" s="6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  <c r="GH614" s="51"/>
      <c r="GI614" s="51"/>
      <c r="GJ614" s="51"/>
      <c r="GK614" s="51"/>
      <c r="GL614" s="51"/>
      <c r="GM614" s="51"/>
      <c r="GN614" s="51"/>
      <c r="GO614" s="51"/>
      <c r="GP614" s="51"/>
      <c r="GQ614" s="51"/>
      <c r="GR614" s="51"/>
      <c r="GS614" s="51"/>
      <c r="GT614" s="51"/>
      <c r="GU614" s="51"/>
      <c r="GV614" s="51"/>
      <c r="GW614" s="51"/>
      <c r="GX614" s="51"/>
      <c r="GY614" s="51"/>
      <c r="GZ614" s="51"/>
      <c r="HA614" s="51"/>
      <c r="HB614" s="51"/>
      <c r="HC614" s="51"/>
      <c r="HD614" s="51"/>
      <c r="HE614" s="51"/>
      <c r="HF614" s="51"/>
      <c r="HG614" s="51"/>
      <c r="HH614" s="51"/>
      <c r="HI614" s="51"/>
      <c r="HJ614" s="51"/>
      <c r="HK614" s="51"/>
      <c r="HL614" s="51"/>
      <c r="HM614" s="51"/>
      <c r="HN614" s="51"/>
      <c r="HO614" s="51"/>
      <c r="HP614" s="51"/>
      <c r="HQ614" s="51"/>
      <c r="HR614" s="51"/>
      <c r="HS614" s="51"/>
      <c r="HT614" s="51"/>
      <c r="HU614" s="51"/>
      <c r="HV614" s="51"/>
      <c r="HW614" s="51"/>
      <c r="HX614" s="51"/>
      <c r="HY614" s="51"/>
      <c r="HZ614" s="51"/>
      <c r="IA614" s="51"/>
      <c r="IB614" s="51"/>
      <c r="IC614" s="51"/>
      <c r="ID614" s="51"/>
      <c r="IE614" s="51"/>
      <c r="IF614" s="51"/>
      <c r="IG614" s="51"/>
      <c r="IH614" s="51"/>
      <c r="II614" s="51"/>
      <c r="IJ614" s="51"/>
      <c r="IK614" s="51"/>
      <c r="IL614" s="51"/>
      <c r="IM614" s="51"/>
      <c r="IN614" s="51"/>
      <c r="IO614" s="51"/>
      <c r="IP614" s="51"/>
      <c r="IQ614" s="51"/>
      <c r="IR614" s="51"/>
      <c r="IS614" s="51"/>
      <c r="IT614" s="51"/>
      <c r="IU614" s="51"/>
    </row>
    <row r="615" spans="1:255" ht="12.75" customHeight="1" x14ac:dyDescent="0.2">
      <c r="A615" s="61"/>
      <c r="B615" s="61"/>
      <c r="C615" s="61"/>
      <c r="D615" s="61"/>
      <c r="E615" s="6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  <c r="GH615" s="51"/>
      <c r="GI615" s="51"/>
      <c r="GJ615" s="51"/>
      <c r="GK615" s="51"/>
      <c r="GL615" s="51"/>
      <c r="GM615" s="51"/>
      <c r="GN615" s="51"/>
      <c r="GO615" s="51"/>
      <c r="GP615" s="51"/>
      <c r="GQ615" s="51"/>
      <c r="GR615" s="51"/>
      <c r="GS615" s="51"/>
      <c r="GT615" s="51"/>
      <c r="GU615" s="51"/>
      <c r="GV615" s="51"/>
      <c r="GW615" s="51"/>
      <c r="GX615" s="51"/>
      <c r="GY615" s="51"/>
      <c r="GZ615" s="51"/>
      <c r="HA615" s="51"/>
      <c r="HB615" s="51"/>
      <c r="HC615" s="51"/>
      <c r="HD615" s="51"/>
      <c r="HE615" s="51"/>
      <c r="HF615" s="51"/>
      <c r="HG615" s="51"/>
      <c r="HH615" s="51"/>
      <c r="HI615" s="51"/>
      <c r="HJ615" s="51"/>
      <c r="HK615" s="51"/>
      <c r="HL615" s="51"/>
      <c r="HM615" s="51"/>
      <c r="HN615" s="51"/>
      <c r="HO615" s="51"/>
      <c r="HP615" s="51"/>
      <c r="HQ615" s="51"/>
      <c r="HR615" s="51"/>
      <c r="HS615" s="51"/>
      <c r="HT615" s="51"/>
      <c r="HU615" s="51"/>
      <c r="HV615" s="51"/>
      <c r="HW615" s="51"/>
      <c r="HX615" s="51"/>
      <c r="HY615" s="51"/>
      <c r="HZ615" s="51"/>
      <c r="IA615" s="51"/>
      <c r="IB615" s="51"/>
      <c r="IC615" s="51"/>
      <c r="ID615" s="51"/>
      <c r="IE615" s="51"/>
      <c r="IF615" s="51"/>
      <c r="IG615" s="51"/>
      <c r="IH615" s="51"/>
      <c r="II615" s="51"/>
      <c r="IJ615" s="51"/>
      <c r="IK615" s="51"/>
      <c r="IL615" s="51"/>
      <c r="IM615" s="51"/>
      <c r="IN615" s="51"/>
      <c r="IO615" s="51"/>
      <c r="IP615" s="51"/>
      <c r="IQ615" s="51"/>
      <c r="IR615" s="51"/>
      <c r="IS615" s="51"/>
      <c r="IT615" s="51"/>
      <c r="IU615" s="51"/>
    </row>
    <row r="616" spans="1:255" ht="12.75" customHeight="1" x14ac:dyDescent="0.2">
      <c r="A616" s="61"/>
      <c r="B616" s="61"/>
      <c r="C616" s="61"/>
      <c r="D616" s="61"/>
      <c r="E616" s="6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  <c r="GH616" s="51"/>
      <c r="GI616" s="51"/>
      <c r="GJ616" s="51"/>
      <c r="GK616" s="51"/>
      <c r="GL616" s="51"/>
      <c r="GM616" s="51"/>
      <c r="GN616" s="51"/>
      <c r="GO616" s="51"/>
      <c r="GP616" s="51"/>
      <c r="GQ616" s="51"/>
      <c r="GR616" s="51"/>
      <c r="GS616" s="51"/>
      <c r="GT616" s="51"/>
      <c r="GU616" s="51"/>
      <c r="GV616" s="51"/>
      <c r="GW616" s="51"/>
      <c r="GX616" s="51"/>
      <c r="GY616" s="51"/>
      <c r="GZ616" s="51"/>
      <c r="HA616" s="51"/>
      <c r="HB616" s="51"/>
      <c r="HC616" s="51"/>
      <c r="HD616" s="51"/>
      <c r="HE616" s="51"/>
      <c r="HF616" s="51"/>
      <c r="HG616" s="51"/>
      <c r="HH616" s="51"/>
      <c r="HI616" s="51"/>
      <c r="HJ616" s="51"/>
      <c r="HK616" s="51"/>
      <c r="HL616" s="51"/>
      <c r="HM616" s="51"/>
      <c r="HN616" s="51"/>
      <c r="HO616" s="51"/>
      <c r="HP616" s="51"/>
      <c r="HQ616" s="51"/>
      <c r="HR616" s="51"/>
      <c r="HS616" s="51"/>
      <c r="HT616" s="51"/>
      <c r="HU616" s="51"/>
      <c r="HV616" s="51"/>
      <c r="HW616" s="51"/>
      <c r="HX616" s="51"/>
      <c r="HY616" s="51"/>
      <c r="HZ616" s="51"/>
      <c r="IA616" s="51"/>
      <c r="IB616" s="51"/>
      <c r="IC616" s="51"/>
      <c r="ID616" s="51"/>
      <c r="IE616" s="51"/>
      <c r="IF616" s="51"/>
      <c r="IG616" s="51"/>
      <c r="IH616" s="51"/>
      <c r="II616" s="51"/>
      <c r="IJ616" s="51"/>
      <c r="IK616" s="51"/>
      <c r="IL616" s="51"/>
      <c r="IM616" s="51"/>
      <c r="IN616" s="51"/>
      <c r="IO616" s="51"/>
      <c r="IP616" s="51"/>
      <c r="IQ616" s="51"/>
      <c r="IR616" s="51"/>
      <c r="IS616" s="51"/>
      <c r="IT616" s="51"/>
      <c r="IU616" s="51"/>
    </row>
    <row r="617" spans="1:255" ht="12.75" customHeight="1" x14ac:dyDescent="0.2">
      <c r="A617" s="61"/>
      <c r="B617" s="61"/>
      <c r="C617" s="61"/>
      <c r="D617" s="61"/>
      <c r="E617" s="6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  <c r="GH617" s="51"/>
      <c r="GI617" s="51"/>
      <c r="GJ617" s="51"/>
      <c r="GK617" s="51"/>
      <c r="GL617" s="51"/>
      <c r="GM617" s="51"/>
      <c r="GN617" s="51"/>
      <c r="GO617" s="51"/>
      <c r="GP617" s="51"/>
      <c r="GQ617" s="51"/>
      <c r="GR617" s="51"/>
      <c r="GS617" s="51"/>
      <c r="GT617" s="51"/>
      <c r="GU617" s="51"/>
      <c r="GV617" s="51"/>
      <c r="GW617" s="51"/>
      <c r="GX617" s="51"/>
      <c r="GY617" s="51"/>
      <c r="GZ617" s="51"/>
      <c r="HA617" s="51"/>
      <c r="HB617" s="51"/>
      <c r="HC617" s="51"/>
      <c r="HD617" s="51"/>
      <c r="HE617" s="51"/>
      <c r="HF617" s="51"/>
      <c r="HG617" s="51"/>
      <c r="HH617" s="51"/>
      <c r="HI617" s="51"/>
      <c r="HJ617" s="51"/>
      <c r="HK617" s="51"/>
      <c r="HL617" s="51"/>
      <c r="HM617" s="51"/>
      <c r="HN617" s="51"/>
      <c r="HO617" s="51"/>
      <c r="HP617" s="51"/>
      <c r="HQ617" s="51"/>
      <c r="HR617" s="51"/>
      <c r="HS617" s="51"/>
      <c r="HT617" s="51"/>
      <c r="HU617" s="51"/>
      <c r="HV617" s="51"/>
      <c r="HW617" s="51"/>
      <c r="HX617" s="51"/>
      <c r="HY617" s="51"/>
      <c r="HZ617" s="51"/>
      <c r="IA617" s="51"/>
      <c r="IB617" s="51"/>
      <c r="IC617" s="51"/>
      <c r="ID617" s="51"/>
      <c r="IE617" s="51"/>
      <c r="IF617" s="51"/>
      <c r="IG617" s="51"/>
      <c r="IH617" s="51"/>
      <c r="II617" s="51"/>
      <c r="IJ617" s="51"/>
      <c r="IK617" s="51"/>
      <c r="IL617" s="51"/>
      <c r="IM617" s="51"/>
      <c r="IN617" s="51"/>
      <c r="IO617" s="51"/>
      <c r="IP617" s="51"/>
      <c r="IQ617" s="51"/>
      <c r="IR617" s="51"/>
      <c r="IS617" s="51"/>
      <c r="IT617" s="51"/>
      <c r="IU617" s="51"/>
    </row>
    <row r="618" spans="1:255" ht="12.75" customHeight="1" x14ac:dyDescent="0.2">
      <c r="A618" s="61"/>
      <c r="B618" s="61"/>
      <c r="C618" s="61"/>
      <c r="D618" s="61"/>
      <c r="E618" s="6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  <c r="GH618" s="51"/>
      <c r="GI618" s="51"/>
      <c r="GJ618" s="51"/>
      <c r="GK618" s="51"/>
      <c r="GL618" s="51"/>
      <c r="GM618" s="51"/>
      <c r="GN618" s="51"/>
      <c r="GO618" s="51"/>
      <c r="GP618" s="51"/>
      <c r="GQ618" s="51"/>
      <c r="GR618" s="51"/>
      <c r="GS618" s="51"/>
      <c r="GT618" s="51"/>
      <c r="GU618" s="51"/>
      <c r="GV618" s="51"/>
      <c r="GW618" s="51"/>
      <c r="GX618" s="51"/>
      <c r="GY618" s="51"/>
      <c r="GZ618" s="51"/>
      <c r="HA618" s="51"/>
      <c r="HB618" s="51"/>
      <c r="HC618" s="51"/>
      <c r="HD618" s="51"/>
      <c r="HE618" s="51"/>
      <c r="HF618" s="51"/>
      <c r="HG618" s="51"/>
      <c r="HH618" s="51"/>
      <c r="HI618" s="51"/>
      <c r="HJ618" s="51"/>
      <c r="HK618" s="51"/>
      <c r="HL618" s="51"/>
      <c r="HM618" s="51"/>
      <c r="HN618" s="51"/>
      <c r="HO618" s="51"/>
      <c r="HP618" s="51"/>
      <c r="HQ618" s="51"/>
      <c r="HR618" s="51"/>
      <c r="HS618" s="51"/>
      <c r="HT618" s="51"/>
      <c r="HU618" s="51"/>
      <c r="HV618" s="51"/>
      <c r="HW618" s="51"/>
      <c r="HX618" s="51"/>
      <c r="HY618" s="51"/>
      <c r="HZ618" s="51"/>
      <c r="IA618" s="51"/>
      <c r="IB618" s="51"/>
      <c r="IC618" s="51"/>
      <c r="ID618" s="51"/>
      <c r="IE618" s="51"/>
      <c r="IF618" s="51"/>
      <c r="IG618" s="51"/>
      <c r="IH618" s="51"/>
      <c r="II618" s="51"/>
      <c r="IJ618" s="51"/>
      <c r="IK618" s="51"/>
      <c r="IL618" s="51"/>
      <c r="IM618" s="51"/>
      <c r="IN618" s="51"/>
      <c r="IO618" s="51"/>
      <c r="IP618" s="51"/>
      <c r="IQ618" s="51"/>
      <c r="IR618" s="51"/>
      <c r="IS618" s="51"/>
      <c r="IT618" s="51"/>
      <c r="IU618" s="51"/>
    </row>
    <row r="619" spans="1:255" ht="12.75" customHeight="1" x14ac:dyDescent="0.2">
      <c r="A619" s="61"/>
      <c r="B619" s="61"/>
      <c r="C619" s="61"/>
      <c r="D619" s="61"/>
      <c r="E619" s="6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  <c r="GH619" s="51"/>
      <c r="GI619" s="51"/>
      <c r="GJ619" s="51"/>
      <c r="GK619" s="51"/>
      <c r="GL619" s="51"/>
      <c r="GM619" s="51"/>
      <c r="GN619" s="51"/>
      <c r="GO619" s="51"/>
      <c r="GP619" s="51"/>
      <c r="GQ619" s="51"/>
      <c r="GR619" s="51"/>
      <c r="GS619" s="51"/>
      <c r="GT619" s="51"/>
      <c r="GU619" s="51"/>
      <c r="GV619" s="51"/>
      <c r="GW619" s="51"/>
      <c r="GX619" s="51"/>
      <c r="GY619" s="51"/>
      <c r="GZ619" s="51"/>
      <c r="HA619" s="51"/>
      <c r="HB619" s="51"/>
      <c r="HC619" s="51"/>
      <c r="HD619" s="51"/>
      <c r="HE619" s="51"/>
      <c r="HF619" s="51"/>
      <c r="HG619" s="51"/>
      <c r="HH619" s="51"/>
      <c r="HI619" s="51"/>
      <c r="HJ619" s="51"/>
      <c r="HK619" s="51"/>
      <c r="HL619" s="51"/>
      <c r="HM619" s="51"/>
      <c r="HN619" s="51"/>
      <c r="HO619" s="51"/>
      <c r="HP619" s="51"/>
      <c r="HQ619" s="51"/>
      <c r="HR619" s="51"/>
      <c r="HS619" s="51"/>
      <c r="HT619" s="51"/>
      <c r="HU619" s="51"/>
      <c r="HV619" s="51"/>
      <c r="HW619" s="51"/>
      <c r="HX619" s="51"/>
      <c r="HY619" s="51"/>
      <c r="HZ619" s="51"/>
      <c r="IA619" s="51"/>
      <c r="IB619" s="51"/>
      <c r="IC619" s="51"/>
      <c r="ID619" s="51"/>
      <c r="IE619" s="51"/>
      <c r="IF619" s="51"/>
      <c r="IG619" s="51"/>
      <c r="IH619" s="51"/>
      <c r="II619" s="51"/>
      <c r="IJ619" s="51"/>
      <c r="IK619" s="51"/>
      <c r="IL619" s="51"/>
      <c r="IM619" s="51"/>
      <c r="IN619" s="51"/>
      <c r="IO619" s="51"/>
      <c r="IP619" s="51"/>
      <c r="IQ619" s="51"/>
      <c r="IR619" s="51"/>
      <c r="IS619" s="51"/>
      <c r="IT619" s="51"/>
      <c r="IU619" s="51"/>
    </row>
    <row r="620" spans="1:255" ht="12.75" customHeight="1" x14ac:dyDescent="0.2">
      <c r="A620" s="61"/>
      <c r="B620" s="61"/>
      <c r="C620" s="61"/>
      <c r="D620" s="61"/>
      <c r="E620" s="6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  <c r="GH620" s="51"/>
      <c r="GI620" s="51"/>
      <c r="GJ620" s="51"/>
      <c r="GK620" s="51"/>
      <c r="GL620" s="51"/>
      <c r="GM620" s="51"/>
      <c r="GN620" s="51"/>
      <c r="GO620" s="51"/>
      <c r="GP620" s="51"/>
      <c r="GQ620" s="51"/>
      <c r="GR620" s="51"/>
      <c r="GS620" s="51"/>
      <c r="GT620" s="51"/>
      <c r="GU620" s="51"/>
      <c r="GV620" s="51"/>
      <c r="GW620" s="51"/>
      <c r="GX620" s="51"/>
      <c r="GY620" s="51"/>
      <c r="GZ620" s="51"/>
      <c r="HA620" s="51"/>
      <c r="HB620" s="51"/>
      <c r="HC620" s="51"/>
      <c r="HD620" s="51"/>
      <c r="HE620" s="51"/>
      <c r="HF620" s="51"/>
      <c r="HG620" s="51"/>
      <c r="HH620" s="51"/>
      <c r="HI620" s="51"/>
      <c r="HJ620" s="51"/>
      <c r="HK620" s="51"/>
      <c r="HL620" s="51"/>
      <c r="HM620" s="51"/>
      <c r="HN620" s="51"/>
      <c r="HO620" s="51"/>
      <c r="HP620" s="51"/>
      <c r="HQ620" s="51"/>
      <c r="HR620" s="51"/>
      <c r="HS620" s="51"/>
      <c r="HT620" s="51"/>
      <c r="HU620" s="51"/>
      <c r="HV620" s="51"/>
      <c r="HW620" s="51"/>
      <c r="HX620" s="51"/>
      <c r="HY620" s="51"/>
      <c r="HZ620" s="51"/>
      <c r="IA620" s="51"/>
      <c r="IB620" s="51"/>
      <c r="IC620" s="51"/>
      <c r="ID620" s="51"/>
      <c r="IE620" s="51"/>
      <c r="IF620" s="51"/>
      <c r="IG620" s="51"/>
      <c r="IH620" s="51"/>
      <c r="II620" s="51"/>
      <c r="IJ620" s="51"/>
      <c r="IK620" s="51"/>
      <c r="IL620" s="51"/>
      <c r="IM620" s="51"/>
      <c r="IN620" s="51"/>
      <c r="IO620" s="51"/>
      <c r="IP620" s="51"/>
      <c r="IQ620" s="51"/>
      <c r="IR620" s="51"/>
      <c r="IS620" s="51"/>
      <c r="IT620" s="51"/>
      <c r="IU620" s="51"/>
    </row>
    <row r="621" spans="1:255" ht="12.75" customHeight="1" x14ac:dyDescent="0.2">
      <c r="A621" s="61"/>
      <c r="B621" s="61"/>
      <c r="C621" s="61"/>
      <c r="D621" s="61"/>
      <c r="E621" s="6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  <c r="GH621" s="51"/>
      <c r="GI621" s="51"/>
      <c r="GJ621" s="51"/>
      <c r="GK621" s="51"/>
      <c r="GL621" s="51"/>
      <c r="GM621" s="51"/>
      <c r="GN621" s="51"/>
      <c r="GO621" s="51"/>
      <c r="GP621" s="51"/>
      <c r="GQ621" s="51"/>
      <c r="GR621" s="51"/>
      <c r="GS621" s="51"/>
      <c r="GT621" s="51"/>
      <c r="GU621" s="51"/>
      <c r="GV621" s="51"/>
      <c r="GW621" s="51"/>
      <c r="GX621" s="51"/>
      <c r="GY621" s="51"/>
      <c r="GZ621" s="51"/>
      <c r="HA621" s="51"/>
      <c r="HB621" s="51"/>
      <c r="HC621" s="51"/>
      <c r="HD621" s="51"/>
      <c r="HE621" s="51"/>
      <c r="HF621" s="51"/>
      <c r="HG621" s="51"/>
      <c r="HH621" s="51"/>
      <c r="HI621" s="51"/>
      <c r="HJ621" s="51"/>
      <c r="HK621" s="51"/>
      <c r="HL621" s="51"/>
      <c r="HM621" s="51"/>
      <c r="HN621" s="51"/>
      <c r="HO621" s="51"/>
      <c r="HP621" s="51"/>
      <c r="HQ621" s="51"/>
      <c r="HR621" s="51"/>
      <c r="HS621" s="51"/>
      <c r="HT621" s="51"/>
      <c r="HU621" s="51"/>
      <c r="HV621" s="51"/>
      <c r="HW621" s="51"/>
      <c r="HX621" s="51"/>
      <c r="HY621" s="51"/>
      <c r="HZ621" s="51"/>
      <c r="IA621" s="51"/>
      <c r="IB621" s="51"/>
      <c r="IC621" s="51"/>
      <c r="ID621" s="51"/>
      <c r="IE621" s="51"/>
      <c r="IF621" s="51"/>
      <c r="IG621" s="51"/>
      <c r="IH621" s="51"/>
      <c r="II621" s="51"/>
      <c r="IJ621" s="51"/>
      <c r="IK621" s="51"/>
      <c r="IL621" s="51"/>
      <c r="IM621" s="51"/>
      <c r="IN621" s="51"/>
      <c r="IO621" s="51"/>
      <c r="IP621" s="51"/>
      <c r="IQ621" s="51"/>
      <c r="IR621" s="51"/>
      <c r="IS621" s="51"/>
      <c r="IT621" s="51"/>
      <c r="IU621" s="51"/>
    </row>
    <row r="622" spans="1:255" ht="12.75" customHeight="1" x14ac:dyDescent="0.2">
      <c r="A622" s="61"/>
      <c r="B622" s="61"/>
      <c r="C622" s="61"/>
      <c r="D622" s="61"/>
      <c r="E622" s="6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  <c r="GH622" s="51"/>
      <c r="GI622" s="51"/>
      <c r="GJ622" s="51"/>
      <c r="GK622" s="51"/>
      <c r="GL622" s="51"/>
      <c r="GM622" s="51"/>
      <c r="GN622" s="51"/>
      <c r="GO622" s="51"/>
      <c r="GP622" s="51"/>
      <c r="GQ622" s="51"/>
      <c r="GR622" s="51"/>
      <c r="GS622" s="51"/>
      <c r="GT622" s="51"/>
      <c r="GU622" s="51"/>
      <c r="GV622" s="51"/>
      <c r="GW622" s="51"/>
      <c r="GX622" s="51"/>
      <c r="GY622" s="51"/>
      <c r="GZ622" s="51"/>
      <c r="HA622" s="51"/>
      <c r="HB622" s="51"/>
      <c r="HC622" s="51"/>
      <c r="HD622" s="51"/>
      <c r="HE622" s="51"/>
      <c r="HF622" s="51"/>
      <c r="HG622" s="51"/>
      <c r="HH622" s="51"/>
      <c r="HI622" s="51"/>
      <c r="HJ622" s="51"/>
      <c r="HK622" s="51"/>
      <c r="HL622" s="51"/>
      <c r="HM622" s="51"/>
      <c r="HN622" s="51"/>
      <c r="HO622" s="51"/>
      <c r="HP622" s="51"/>
      <c r="HQ622" s="51"/>
      <c r="HR622" s="51"/>
      <c r="HS622" s="51"/>
      <c r="HT622" s="51"/>
      <c r="HU622" s="51"/>
      <c r="HV622" s="51"/>
      <c r="HW622" s="51"/>
      <c r="HX622" s="51"/>
      <c r="HY622" s="51"/>
      <c r="HZ622" s="51"/>
      <c r="IA622" s="51"/>
      <c r="IB622" s="51"/>
      <c r="IC622" s="51"/>
      <c r="ID622" s="51"/>
      <c r="IE622" s="51"/>
      <c r="IF622" s="51"/>
      <c r="IG622" s="51"/>
      <c r="IH622" s="51"/>
      <c r="II622" s="51"/>
      <c r="IJ622" s="51"/>
      <c r="IK622" s="51"/>
      <c r="IL622" s="51"/>
      <c r="IM622" s="51"/>
      <c r="IN622" s="51"/>
      <c r="IO622" s="51"/>
      <c r="IP622" s="51"/>
      <c r="IQ622" s="51"/>
      <c r="IR622" s="51"/>
      <c r="IS622" s="51"/>
      <c r="IT622" s="51"/>
      <c r="IU622" s="51"/>
    </row>
    <row r="623" spans="1:255" ht="12.75" customHeight="1" x14ac:dyDescent="0.2">
      <c r="A623" s="61"/>
      <c r="B623" s="61"/>
      <c r="C623" s="61"/>
      <c r="D623" s="61"/>
      <c r="E623" s="6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  <c r="GH623" s="51"/>
      <c r="GI623" s="51"/>
      <c r="GJ623" s="51"/>
      <c r="GK623" s="51"/>
      <c r="GL623" s="51"/>
      <c r="GM623" s="51"/>
      <c r="GN623" s="51"/>
      <c r="GO623" s="51"/>
      <c r="GP623" s="51"/>
      <c r="GQ623" s="51"/>
      <c r="GR623" s="51"/>
      <c r="GS623" s="51"/>
      <c r="GT623" s="51"/>
      <c r="GU623" s="51"/>
      <c r="GV623" s="51"/>
      <c r="GW623" s="51"/>
      <c r="GX623" s="51"/>
      <c r="GY623" s="51"/>
      <c r="GZ623" s="51"/>
      <c r="HA623" s="51"/>
      <c r="HB623" s="51"/>
      <c r="HC623" s="51"/>
      <c r="HD623" s="51"/>
      <c r="HE623" s="51"/>
      <c r="HF623" s="51"/>
      <c r="HG623" s="51"/>
      <c r="HH623" s="51"/>
      <c r="HI623" s="51"/>
      <c r="HJ623" s="51"/>
      <c r="HK623" s="51"/>
      <c r="HL623" s="51"/>
      <c r="HM623" s="51"/>
      <c r="HN623" s="51"/>
      <c r="HO623" s="51"/>
      <c r="HP623" s="51"/>
      <c r="HQ623" s="51"/>
      <c r="HR623" s="51"/>
      <c r="HS623" s="51"/>
      <c r="HT623" s="51"/>
      <c r="HU623" s="51"/>
      <c r="HV623" s="51"/>
      <c r="HW623" s="51"/>
      <c r="HX623" s="51"/>
      <c r="HY623" s="51"/>
      <c r="HZ623" s="51"/>
      <c r="IA623" s="51"/>
      <c r="IB623" s="51"/>
      <c r="IC623" s="51"/>
      <c r="ID623" s="51"/>
      <c r="IE623" s="51"/>
      <c r="IF623" s="51"/>
      <c r="IG623" s="51"/>
      <c r="IH623" s="51"/>
      <c r="II623" s="51"/>
      <c r="IJ623" s="51"/>
      <c r="IK623" s="51"/>
      <c r="IL623" s="51"/>
      <c r="IM623" s="51"/>
      <c r="IN623" s="51"/>
      <c r="IO623" s="51"/>
      <c r="IP623" s="51"/>
      <c r="IQ623" s="51"/>
      <c r="IR623" s="51"/>
      <c r="IS623" s="51"/>
      <c r="IT623" s="51"/>
      <c r="IU623" s="51"/>
    </row>
    <row r="624" spans="1:255" ht="12.75" customHeight="1" x14ac:dyDescent="0.2">
      <c r="A624" s="61"/>
      <c r="B624" s="61"/>
      <c r="C624" s="61"/>
      <c r="D624" s="61"/>
      <c r="E624" s="6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  <c r="GH624" s="51"/>
      <c r="GI624" s="51"/>
      <c r="GJ624" s="51"/>
      <c r="GK624" s="51"/>
      <c r="GL624" s="51"/>
      <c r="GM624" s="51"/>
      <c r="GN624" s="51"/>
      <c r="GO624" s="51"/>
      <c r="GP624" s="51"/>
      <c r="GQ624" s="51"/>
      <c r="GR624" s="51"/>
      <c r="GS624" s="51"/>
      <c r="GT624" s="51"/>
      <c r="GU624" s="51"/>
      <c r="GV624" s="51"/>
      <c r="GW624" s="51"/>
      <c r="GX624" s="51"/>
      <c r="GY624" s="51"/>
      <c r="GZ624" s="51"/>
      <c r="HA624" s="51"/>
      <c r="HB624" s="51"/>
      <c r="HC624" s="51"/>
      <c r="HD624" s="51"/>
      <c r="HE624" s="51"/>
      <c r="HF624" s="51"/>
      <c r="HG624" s="51"/>
      <c r="HH624" s="51"/>
      <c r="HI624" s="51"/>
      <c r="HJ624" s="51"/>
      <c r="HK624" s="51"/>
      <c r="HL624" s="51"/>
      <c r="HM624" s="51"/>
      <c r="HN624" s="51"/>
      <c r="HO624" s="51"/>
      <c r="HP624" s="51"/>
      <c r="HQ624" s="51"/>
      <c r="HR624" s="51"/>
      <c r="HS624" s="51"/>
      <c r="HT624" s="51"/>
      <c r="HU624" s="51"/>
      <c r="HV624" s="51"/>
      <c r="HW624" s="51"/>
      <c r="HX624" s="51"/>
      <c r="HY624" s="51"/>
      <c r="HZ624" s="51"/>
      <c r="IA624" s="51"/>
      <c r="IB624" s="51"/>
      <c r="IC624" s="51"/>
      <c r="ID624" s="51"/>
      <c r="IE624" s="51"/>
      <c r="IF624" s="51"/>
      <c r="IG624" s="51"/>
      <c r="IH624" s="51"/>
      <c r="II624" s="51"/>
      <c r="IJ624" s="51"/>
      <c r="IK624" s="51"/>
      <c r="IL624" s="51"/>
      <c r="IM624" s="51"/>
      <c r="IN624" s="51"/>
      <c r="IO624" s="51"/>
      <c r="IP624" s="51"/>
      <c r="IQ624" s="51"/>
      <c r="IR624" s="51"/>
      <c r="IS624" s="51"/>
      <c r="IT624" s="51"/>
      <c r="IU624" s="51"/>
    </row>
    <row r="625" spans="1:255" ht="12.75" customHeight="1" x14ac:dyDescent="0.2">
      <c r="A625" s="61"/>
      <c r="B625" s="61"/>
      <c r="C625" s="61"/>
      <c r="D625" s="61"/>
      <c r="E625" s="6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  <c r="GH625" s="51"/>
      <c r="GI625" s="51"/>
      <c r="GJ625" s="51"/>
      <c r="GK625" s="51"/>
      <c r="GL625" s="51"/>
      <c r="GM625" s="51"/>
      <c r="GN625" s="51"/>
      <c r="GO625" s="51"/>
      <c r="GP625" s="51"/>
      <c r="GQ625" s="51"/>
      <c r="GR625" s="51"/>
      <c r="GS625" s="51"/>
      <c r="GT625" s="51"/>
      <c r="GU625" s="51"/>
      <c r="GV625" s="51"/>
      <c r="GW625" s="51"/>
      <c r="GX625" s="51"/>
      <c r="GY625" s="51"/>
      <c r="GZ625" s="51"/>
      <c r="HA625" s="51"/>
      <c r="HB625" s="51"/>
      <c r="HC625" s="51"/>
      <c r="HD625" s="51"/>
      <c r="HE625" s="51"/>
      <c r="HF625" s="51"/>
      <c r="HG625" s="51"/>
      <c r="HH625" s="51"/>
      <c r="HI625" s="51"/>
      <c r="HJ625" s="51"/>
      <c r="HK625" s="51"/>
      <c r="HL625" s="51"/>
      <c r="HM625" s="51"/>
      <c r="HN625" s="51"/>
      <c r="HO625" s="51"/>
      <c r="HP625" s="51"/>
      <c r="HQ625" s="51"/>
      <c r="HR625" s="51"/>
      <c r="HS625" s="51"/>
      <c r="HT625" s="51"/>
      <c r="HU625" s="51"/>
      <c r="HV625" s="51"/>
      <c r="HW625" s="51"/>
      <c r="HX625" s="51"/>
      <c r="HY625" s="51"/>
      <c r="HZ625" s="51"/>
      <c r="IA625" s="51"/>
      <c r="IB625" s="51"/>
      <c r="IC625" s="51"/>
      <c r="ID625" s="51"/>
      <c r="IE625" s="51"/>
      <c r="IF625" s="51"/>
      <c r="IG625" s="51"/>
      <c r="IH625" s="51"/>
      <c r="II625" s="51"/>
      <c r="IJ625" s="51"/>
      <c r="IK625" s="51"/>
      <c r="IL625" s="51"/>
      <c r="IM625" s="51"/>
      <c r="IN625" s="51"/>
      <c r="IO625" s="51"/>
      <c r="IP625" s="51"/>
      <c r="IQ625" s="51"/>
      <c r="IR625" s="51"/>
      <c r="IS625" s="51"/>
      <c r="IT625" s="51"/>
      <c r="IU625" s="51"/>
    </row>
    <row r="626" spans="1:255" ht="12.75" customHeight="1" x14ac:dyDescent="0.2">
      <c r="A626" s="61"/>
      <c r="B626" s="61"/>
      <c r="C626" s="61"/>
      <c r="D626" s="61"/>
      <c r="E626" s="6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  <c r="GH626" s="51"/>
      <c r="GI626" s="51"/>
      <c r="GJ626" s="51"/>
      <c r="GK626" s="51"/>
      <c r="GL626" s="51"/>
      <c r="GM626" s="51"/>
      <c r="GN626" s="51"/>
      <c r="GO626" s="51"/>
      <c r="GP626" s="51"/>
      <c r="GQ626" s="51"/>
      <c r="GR626" s="51"/>
      <c r="GS626" s="51"/>
      <c r="GT626" s="51"/>
      <c r="GU626" s="51"/>
      <c r="GV626" s="51"/>
      <c r="GW626" s="51"/>
      <c r="GX626" s="51"/>
      <c r="GY626" s="51"/>
      <c r="GZ626" s="51"/>
      <c r="HA626" s="51"/>
      <c r="HB626" s="51"/>
      <c r="HC626" s="51"/>
      <c r="HD626" s="51"/>
      <c r="HE626" s="51"/>
      <c r="HF626" s="51"/>
      <c r="HG626" s="51"/>
      <c r="HH626" s="51"/>
      <c r="HI626" s="51"/>
      <c r="HJ626" s="51"/>
      <c r="HK626" s="51"/>
      <c r="HL626" s="51"/>
      <c r="HM626" s="51"/>
      <c r="HN626" s="51"/>
      <c r="HO626" s="51"/>
      <c r="HP626" s="51"/>
      <c r="HQ626" s="51"/>
      <c r="HR626" s="51"/>
      <c r="HS626" s="51"/>
      <c r="HT626" s="51"/>
      <c r="HU626" s="51"/>
      <c r="HV626" s="51"/>
      <c r="HW626" s="51"/>
      <c r="HX626" s="51"/>
      <c r="HY626" s="51"/>
      <c r="HZ626" s="51"/>
      <c r="IA626" s="51"/>
      <c r="IB626" s="51"/>
      <c r="IC626" s="51"/>
      <c r="ID626" s="51"/>
      <c r="IE626" s="51"/>
      <c r="IF626" s="51"/>
      <c r="IG626" s="51"/>
      <c r="IH626" s="51"/>
      <c r="II626" s="51"/>
      <c r="IJ626" s="51"/>
      <c r="IK626" s="51"/>
      <c r="IL626" s="51"/>
      <c r="IM626" s="51"/>
      <c r="IN626" s="51"/>
      <c r="IO626" s="51"/>
      <c r="IP626" s="51"/>
      <c r="IQ626" s="51"/>
      <c r="IR626" s="51"/>
      <c r="IS626" s="51"/>
      <c r="IT626" s="51"/>
      <c r="IU626" s="51"/>
    </row>
    <row r="627" spans="1:255" ht="12.75" customHeight="1" x14ac:dyDescent="0.2">
      <c r="A627" s="61"/>
      <c r="B627" s="61"/>
      <c r="C627" s="61"/>
      <c r="D627" s="61"/>
      <c r="E627" s="6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  <c r="GH627" s="51"/>
      <c r="GI627" s="51"/>
      <c r="GJ627" s="51"/>
      <c r="GK627" s="51"/>
      <c r="GL627" s="51"/>
      <c r="GM627" s="51"/>
      <c r="GN627" s="51"/>
      <c r="GO627" s="51"/>
      <c r="GP627" s="51"/>
      <c r="GQ627" s="51"/>
      <c r="GR627" s="51"/>
      <c r="GS627" s="51"/>
      <c r="GT627" s="51"/>
      <c r="GU627" s="51"/>
      <c r="GV627" s="51"/>
      <c r="GW627" s="51"/>
      <c r="GX627" s="51"/>
      <c r="GY627" s="51"/>
      <c r="GZ627" s="51"/>
      <c r="HA627" s="51"/>
      <c r="HB627" s="51"/>
      <c r="HC627" s="51"/>
      <c r="HD627" s="51"/>
      <c r="HE627" s="51"/>
      <c r="HF627" s="51"/>
      <c r="HG627" s="51"/>
      <c r="HH627" s="51"/>
      <c r="HI627" s="51"/>
      <c r="HJ627" s="51"/>
      <c r="HK627" s="51"/>
      <c r="HL627" s="51"/>
      <c r="HM627" s="51"/>
      <c r="HN627" s="51"/>
      <c r="HO627" s="51"/>
      <c r="HP627" s="51"/>
      <c r="HQ627" s="51"/>
      <c r="HR627" s="51"/>
      <c r="HS627" s="51"/>
      <c r="HT627" s="51"/>
      <c r="HU627" s="51"/>
      <c r="HV627" s="51"/>
      <c r="HW627" s="51"/>
      <c r="HX627" s="51"/>
      <c r="HY627" s="51"/>
      <c r="HZ627" s="51"/>
      <c r="IA627" s="51"/>
      <c r="IB627" s="51"/>
      <c r="IC627" s="51"/>
      <c r="ID627" s="51"/>
      <c r="IE627" s="51"/>
      <c r="IF627" s="51"/>
      <c r="IG627" s="51"/>
      <c r="IH627" s="51"/>
      <c r="II627" s="51"/>
      <c r="IJ627" s="51"/>
      <c r="IK627" s="51"/>
      <c r="IL627" s="51"/>
      <c r="IM627" s="51"/>
      <c r="IN627" s="51"/>
      <c r="IO627" s="51"/>
      <c r="IP627" s="51"/>
      <c r="IQ627" s="51"/>
      <c r="IR627" s="51"/>
      <c r="IS627" s="51"/>
      <c r="IT627" s="51"/>
      <c r="IU627" s="51"/>
    </row>
    <row r="628" spans="1:255" ht="12.75" customHeight="1" x14ac:dyDescent="0.2">
      <c r="A628" s="61"/>
      <c r="B628" s="61"/>
      <c r="C628" s="61"/>
      <c r="D628" s="61"/>
      <c r="E628" s="6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  <c r="GH628" s="51"/>
      <c r="GI628" s="51"/>
      <c r="GJ628" s="51"/>
      <c r="GK628" s="51"/>
      <c r="GL628" s="51"/>
      <c r="GM628" s="51"/>
      <c r="GN628" s="51"/>
      <c r="GO628" s="51"/>
      <c r="GP628" s="51"/>
      <c r="GQ628" s="51"/>
      <c r="GR628" s="51"/>
      <c r="GS628" s="51"/>
      <c r="GT628" s="51"/>
      <c r="GU628" s="51"/>
      <c r="GV628" s="51"/>
      <c r="GW628" s="51"/>
      <c r="GX628" s="51"/>
      <c r="GY628" s="51"/>
      <c r="GZ628" s="51"/>
      <c r="HA628" s="51"/>
      <c r="HB628" s="51"/>
      <c r="HC628" s="51"/>
      <c r="HD628" s="51"/>
      <c r="HE628" s="51"/>
      <c r="HF628" s="51"/>
      <c r="HG628" s="51"/>
      <c r="HH628" s="51"/>
      <c r="HI628" s="51"/>
      <c r="HJ628" s="51"/>
      <c r="HK628" s="51"/>
      <c r="HL628" s="51"/>
      <c r="HM628" s="51"/>
      <c r="HN628" s="51"/>
      <c r="HO628" s="51"/>
      <c r="HP628" s="51"/>
      <c r="HQ628" s="51"/>
      <c r="HR628" s="51"/>
      <c r="HS628" s="51"/>
      <c r="HT628" s="51"/>
      <c r="HU628" s="51"/>
      <c r="HV628" s="51"/>
      <c r="HW628" s="51"/>
      <c r="HX628" s="51"/>
      <c r="HY628" s="51"/>
      <c r="HZ628" s="51"/>
      <c r="IA628" s="51"/>
      <c r="IB628" s="51"/>
      <c r="IC628" s="51"/>
      <c r="ID628" s="51"/>
      <c r="IE628" s="51"/>
      <c r="IF628" s="51"/>
      <c r="IG628" s="51"/>
      <c r="IH628" s="51"/>
      <c r="II628" s="51"/>
      <c r="IJ628" s="51"/>
      <c r="IK628" s="51"/>
      <c r="IL628" s="51"/>
      <c r="IM628" s="51"/>
      <c r="IN628" s="51"/>
      <c r="IO628" s="51"/>
      <c r="IP628" s="51"/>
      <c r="IQ628" s="51"/>
      <c r="IR628" s="51"/>
      <c r="IS628" s="51"/>
      <c r="IT628" s="51"/>
      <c r="IU628" s="51"/>
    </row>
    <row r="629" spans="1:255" ht="12.75" customHeight="1" x14ac:dyDescent="0.2">
      <c r="A629" s="61"/>
      <c r="B629" s="61"/>
      <c r="C629" s="61"/>
      <c r="D629" s="61"/>
      <c r="E629" s="6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  <c r="GH629" s="51"/>
      <c r="GI629" s="51"/>
      <c r="GJ629" s="51"/>
      <c r="GK629" s="51"/>
      <c r="GL629" s="51"/>
      <c r="GM629" s="51"/>
      <c r="GN629" s="51"/>
      <c r="GO629" s="51"/>
      <c r="GP629" s="51"/>
      <c r="GQ629" s="51"/>
      <c r="GR629" s="51"/>
      <c r="GS629" s="51"/>
      <c r="GT629" s="51"/>
      <c r="GU629" s="51"/>
      <c r="GV629" s="51"/>
      <c r="GW629" s="51"/>
      <c r="GX629" s="51"/>
      <c r="GY629" s="51"/>
      <c r="GZ629" s="51"/>
      <c r="HA629" s="51"/>
      <c r="HB629" s="51"/>
      <c r="HC629" s="51"/>
      <c r="HD629" s="51"/>
      <c r="HE629" s="51"/>
      <c r="HF629" s="51"/>
      <c r="HG629" s="51"/>
      <c r="HH629" s="51"/>
      <c r="HI629" s="51"/>
      <c r="HJ629" s="51"/>
      <c r="HK629" s="51"/>
      <c r="HL629" s="51"/>
      <c r="HM629" s="51"/>
      <c r="HN629" s="51"/>
      <c r="HO629" s="51"/>
      <c r="HP629" s="51"/>
      <c r="HQ629" s="51"/>
      <c r="HR629" s="51"/>
      <c r="HS629" s="51"/>
      <c r="HT629" s="51"/>
      <c r="HU629" s="51"/>
      <c r="HV629" s="51"/>
      <c r="HW629" s="51"/>
      <c r="HX629" s="51"/>
      <c r="HY629" s="51"/>
      <c r="HZ629" s="51"/>
      <c r="IA629" s="51"/>
      <c r="IB629" s="51"/>
      <c r="IC629" s="51"/>
      <c r="ID629" s="51"/>
      <c r="IE629" s="51"/>
      <c r="IF629" s="51"/>
      <c r="IG629" s="51"/>
      <c r="IH629" s="51"/>
      <c r="II629" s="51"/>
      <c r="IJ629" s="51"/>
      <c r="IK629" s="51"/>
      <c r="IL629" s="51"/>
      <c r="IM629" s="51"/>
      <c r="IN629" s="51"/>
      <c r="IO629" s="51"/>
      <c r="IP629" s="51"/>
      <c r="IQ629" s="51"/>
      <c r="IR629" s="51"/>
      <c r="IS629" s="51"/>
      <c r="IT629" s="51"/>
      <c r="IU629" s="51"/>
    </row>
    <row r="630" spans="1:255" ht="12.75" customHeight="1" x14ac:dyDescent="0.2">
      <c r="A630" s="61"/>
      <c r="B630" s="61"/>
      <c r="C630" s="61"/>
      <c r="D630" s="61"/>
      <c r="E630" s="6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  <c r="GH630" s="51"/>
      <c r="GI630" s="51"/>
      <c r="GJ630" s="51"/>
      <c r="GK630" s="51"/>
      <c r="GL630" s="51"/>
      <c r="GM630" s="51"/>
      <c r="GN630" s="51"/>
      <c r="GO630" s="51"/>
      <c r="GP630" s="51"/>
      <c r="GQ630" s="51"/>
      <c r="GR630" s="51"/>
      <c r="GS630" s="51"/>
      <c r="GT630" s="51"/>
      <c r="GU630" s="51"/>
      <c r="GV630" s="51"/>
      <c r="GW630" s="51"/>
      <c r="GX630" s="51"/>
      <c r="GY630" s="51"/>
      <c r="GZ630" s="51"/>
      <c r="HA630" s="51"/>
      <c r="HB630" s="51"/>
      <c r="HC630" s="51"/>
      <c r="HD630" s="51"/>
      <c r="HE630" s="51"/>
      <c r="HF630" s="51"/>
      <c r="HG630" s="51"/>
      <c r="HH630" s="51"/>
      <c r="HI630" s="51"/>
      <c r="HJ630" s="51"/>
      <c r="HK630" s="51"/>
      <c r="HL630" s="51"/>
      <c r="HM630" s="51"/>
      <c r="HN630" s="51"/>
      <c r="HO630" s="51"/>
      <c r="HP630" s="51"/>
      <c r="HQ630" s="51"/>
      <c r="HR630" s="51"/>
      <c r="HS630" s="51"/>
      <c r="HT630" s="51"/>
      <c r="HU630" s="51"/>
      <c r="HV630" s="51"/>
      <c r="HW630" s="51"/>
      <c r="HX630" s="51"/>
      <c r="HY630" s="51"/>
      <c r="HZ630" s="51"/>
      <c r="IA630" s="51"/>
      <c r="IB630" s="51"/>
      <c r="IC630" s="51"/>
      <c r="ID630" s="51"/>
      <c r="IE630" s="51"/>
      <c r="IF630" s="51"/>
      <c r="IG630" s="51"/>
      <c r="IH630" s="51"/>
      <c r="II630" s="51"/>
      <c r="IJ630" s="51"/>
      <c r="IK630" s="51"/>
      <c r="IL630" s="51"/>
      <c r="IM630" s="51"/>
      <c r="IN630" s="51"/>
      <c r="IO630" s="51"/>
      <c r="IP630" s="51"/>
      <c r="IQ630" s="51"/>
      <c r="IR630" s="51"/>
      <c r="IS630" s="51"/>
      <c r="IT630" s="51"/>
      <c r="IU630" s="51"/>
    </row>
    <row r="631" spans="1:255" ht="12.75" customHeight="1" x14ac:dyDescent="0.2">
      <c r="A631" s="61"/>
      <c r="B631" s="61"/>
      <c r="C631" s="61"/>
      <c r="D631" s="61"/>
      <c r="E631" s="6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  <c r="GH631" s="51"/>
      <c r="GI631" s="51"/>
      <c r="GJ631" s="51"/>
      <c r="GK631" s="51"/>
      <c r="GL631" s="51"/>
      <c r="GM631" s="51"/>
      <c r="GN631" s="51"/>
      <c r="GO631" s="51"/>
      <c r="GP631" s="51"/>
      <c r="GQ631" s="51"/>
      <c r="GR631" s="51"/>
      <c r="GS631" s="51"/>
      <c r="GT631" s="51"/>
      <c r="GU631" s="51"/>
      <c r="GV631" s="51"/>
      <c r="GW631" s="51"/>
      <c r="GX631" s="51"/>
      <c r="GY631" s="51"/>
      <c r="GZ631" s="51"/>
      <c r="HA631" s="51"/>
      <c r="HB631" s="51"/>
      <c r="HC631" s="51"/>
      <c r="HD631" s="51"/>
      <c r="HE631" s="51"/>
      <c r="HF631" s="51"/>
      <c r="HG631" s="51"/>
      <c r="HH631" s="51"/>
      <c r="HI631" s="51"/>
      <c r="HJ631" s="51"/>
      <c r="HK631" s="51"/>
      <c r="HL631" s="51"/>
      <c r="HM631" s="51"/>
      <c r="HN631" s="51"/>
      <c r="HO631" s="51"/>
      <c r="HP631" s="51"/>
      <c r="HQ631" s="51"/>
      <c r="HR631" s="51"/>
      <c r="HS631" s="51"/>
      <c r="HT631" s="51"/>
      <c r="HU631" s="51"/>
      <c r="HV631" s="51"/>
      <c r="HW631" s="51"/>
      <c r="HX631" s="51"/>
      <c r="HY631" s="51"/>
      <c r="HZ631" s="51"/>
      <c r="IA631" s="51"/>
      <c r="IB631" s="51"/>
      <c r="IC631" s="51"/>
      <c r="ID631" s="51"/>
      <c r="IE631" s="51"/>
      <c r="IF631" s="51"/>
      <c r="IG631" s="51"/>
      <c r="IH631" s="51"/>
      <c r="II631" s="51"/>
      <c r="IJ631" s="51"/>
      <c r="IK631" s="51"/>
      <c r="IL631" s="51"/>
      <c r="IM631" s="51"/>
      <c r="IN631" s="51"/>
      <c r="IO631" s="51"/>
      <c r="IP631" s="51"/>
      <c r="IQ631" s="51"/>
      <c r="IR631" s="51"/>
      <c r="IS631" s="51"/>
      <c r="IT631" s="51"/>
      <c r="IU631" s="51"/>
    </row>
    <row r="632" spans="1:255" ht="12.75" customHeight="1" x14ac:dyDescent="0.2">
      <c r="A632" s="61"/>
      <c r="B632" s="61"/>
      <c r="C632" s="61"/>
      <c r="D632" s="61"/>
      <c r="E632" s="6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  <c r="GH632" s="51"/>
      <c r="GI632" s="51"/>
      <c r="GJ632" s="51"/>
      <c r="GK632" s="51"/>
      <c r="GL632" s="51"/>
      <c r="GM632" s="51"/>
      <c r="GN632" s="51"/>
      <c r="GO632" s="51"/>
      <c r="GP632" s="51"/>
      <c r="GQ632" s="51"/>
      <c r="GR632" s="51"/>
      <c r="GS632" s="51"/>
      <c r="GT632" s="51"/>
      <c r="GU632" s="51"/>
      <c r="GV632" s="51"/>
      <c r="GW632" s="51"/>
      <c r="GX632" s="51"/>
      <c r="GY632" s="51"/>
      <c r="GZ632" s="51"/>
      <c r="HA632" s="51"/>
      <c r="HB632" s="51"/>
      <c r="HC632" s="51"/>
      <c r="HD632" s="51"/>
      <c r="HE632" s="51"/>
      <c r="HF632" s="51"/>
      <c r="HG632" s="51"/>
      <c r="HH632" s="51"/>
      <c r="HI632" s="51"/>
      <c r="HJ632" s="51"/>
      <c r="HK632" s="51"/>
      <c r="HL632" s="51"/>
      <c r="HM632" s="51"/>
      <c r="HN632" s="51"/>
      <c r="HO632" s="51"/>
      <c r="HP632" s="51"/>
      <c r="HQ632" s="51"/>
      <c r="HR632" s="51"/>
      <c r="HS632" s="51"/>
      <c r="HT632" s="51"/>
      <c r="HU632" s="51"/>
      <c r="HV632" s="51"/>
      <c r="HW632" s="51"/>
      <c r="HX632" s="51"/>
      <c r="HY632" s="51"/>
      <c r="HZ632" s="51"/>
      <c r="IA632" s="51"/>
      <c r="IB632" s="51"/>
      <c r="IC632" s="51"/>
      <c r="ID632" s="51"/>
      <c r="IE632" s="51"/>
      <c r="IF632" s="51"/>
      <c r="IG632" s="51"/>
      <c r="IH632" s="51"/>
      <c r="II632" s="51"/>
      <c r="IJ632" s="51"/>
      <c r="IK632" s="51"/>
      <c r="IL632" s="51"/>
      <c r="IM632" s="51"/>
      <c r="IN632" s="51"/>
      <c r="IO632" s="51"/>
      <c r="IP632" s="51"/>
      <c r="IQ632" s="51"/>
      <c r="IR632" s="51"/>
      <c r="IS632" s="51"/>
      <c r="IT632" s="51"/>
      <c r="IU632" s="51"/>
    </row>
    <row r="633" spans="1:255" ht="12.75" customHeight="1" x14ac:dyDescent="0.2">
      <c r="A633" s="61"/>
      <c r="B633" s="61"/>
      <c r="C633" s="61"/>
      <c r="D633" s="61"/>
      <c r="E633" s="6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  <c r="GH633" s="51"/>
      <c r="GI633" s="51"/>
      <c r="GJ633" s="51"/>
      <c r="GK633" s="51"/>
      <c r="GL633" s="51"/>
      <c r="GM633" s="51"/>
      <c r="GN633" s="51"/>
      <c r="GO633" s="51"/>
      <c r="GP633" s="51"/>
      <c r="GQ633" s="51"/>
      <c r="GR633" s="51"/>
      <c r="GS633" s="51"/>
      <c r="GT633" s="51"/>
      <c r="GU633" s="51"/>
      <c r="GV633" s="51"/>
      <c r="GW633" s="51"/>
      <c r="GX633" s="51"/>
      <c r="GY633" s="51"/>
      <c r="GZ633" s="51"/>
      <c r="HA633" s="51"/>
      <c r="HB633" s="51"/>
      <c r="HC633" s="51"/>
      <c r="HD633" s="51"/>
      <c r="HE633" s="51"/>
      <c r="HF633" s="51"/>
      <c r="HG633" s="51"/>
      <c r="HH633" s="51"/>
      <c r="HI633" s="51"/>
      <c r="HJ633" s="51"/>
      <c r="HK633" s="51"/>
      <c r="HL633" s="51"/>
      <c r="HM633" s="51"/>
      <c r="HN633" s="51"/>
      <c r="HO633" s="51"/>
      <c r="HP633" s="51"/>
      <c r="HQ633" s="51"/>
      <c r="HR633" s="51"/>
      <c r="HS633" s="51"/>
      <c r="HT633" s="51"/>
      <c r="HU633" s="51"/>
      <c r="HV633" s="51"/>
      <c r="HW633" s="51"/>
      <c r="HX633" s="51"/>
      <c r="HY633" s="51"/>
      <c r="HZ633" s="51"/>
      <c r="IA633" s="51"/>
      <c r="IB633" s="51"/>
      <c r="IC633" s="51"/>
      <c r="ID633" s="51"/>
      <c r="IE633" s="51"/>
      <c r="IF633" s="51"/>
      <c r="IG633" s="51"/>
      <c r="IH633" s="51"/>
      <c r="II633" s="51"/>
      <c r="IJ633" s="51"/>
      <c r="IK633" s="51"/>
      <c r="IL633" s="51"/>
      <c r="IM633" s="51"/>
      <c r="IN633" s="51"/>
      <c r="IO633" s="51"/>
      <c r="IP633" s="51"/>
      <c r="IQ633" s="51"/>
      <c r="IR633" s="51"/>
      <c r="IS633" s="51"/>
      <c r="IT633" s="51"/>
      <c r="IU633" s="51"/>
    </row>
    <row r="634" spans="1:255" ht="12.75" customHeight="1" x14ac:dyDescent="0.2">
      <c r="A634" s="61"/>
      <c r="B634" s="61"/>
      <c r="C634" s="61"/>
      <c r="D634" s="61"/>
      <c r="E634" s="6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  <c r="GH634" s="51"/>
      <c r="GI634" s="51"/>
      <c r="GJ634" s="51"/>
      <c r="GK634" s="51"/>
      <c r="GL634" s="51"/>
      <c r="GM634" s="51"/>
      <c r="GN634" s="51"/>
      <c r="GO634" s="51"/>
      <c r="GP634" s="51"/>
      <c r="GQ634" s="51"/>
      <c r="GR634" s="51"/>
      <c r="GS634" s="51"/>
      <c r="GT634" s="51"/>
      <c r="GU634" s="51"/>
      <c r="GV634" s="51"/>
      <c r="GW634" s="51"/>
      <c r="GX634" s="51"/>
      <c r="GY634" s="51"/>
      <c r="GZ634" s="51"/>
      <c r="HA634" s="51"/>
      <c r="HB634" s="51"/>
      <c r="HC634" s="51"/>
      <c r="HD634" s="51"/>
      <c r="HE634" s="51"/>
      <c r="HF634" s="51"/>
      <c r="HG634" s="51"/>
      <c r="HH634" s="51"/>
      <c r="HI634" s="51"/>
      <c r="HJ634" s="51"/>
      <c r="HK634" s="51"/>
      <c r="HL634" s="51"/>
      <c r="HM634" s="51"/>
      <c r="HN634" s="51"/>
      <c r="HO634" s="51"/>
      <c r="HP634" s="51"/>
      <c r="HQ634" s="51"/>
      <c r="HR634" s="51"/>
      <c r="HS634" s="51"/>
      <c r="HT634" s="51"/>
      <c r="HU634" s="51"/>
      <c r="HV634" s="51"/>
      <c r="HW634" s="51"/>
      <c r="HX634" s="51"/>
      <c r="HY634" s="51"/>
      <c r="HZ634" s="51"/>
      <c r="IA634" s="51"/>
      <c r="IB634" s="51"/>
      <c r="IC634" s="51"/>
      <c r="ID634" s="51"/>
      <c r="IE634" s="51"/>
      <c r="IF634" s="51"/>
      <c r="IG634" s="51"/>
      <c r="IH634" s="51"/>
      <c r="II634" s="51"/>
      <c r="IJ634" s="51"/>
      <c r="IK634" s="51"/>
      <c r="IL634" s="51"/>
      <c r="IM634" s="51"/>
      <c r="IN634" s="51"/>
      <c r="IO634" s="51"/>
      <c r="IP634" s="51"/>
      <c r="IQ634" s="51"/>
      <c r="IR634" s="51"/>
      <c r="IS634" s="51"/>
      <c r="IT634" s="51"/>
      <c r="IU634" s="51"/>
    </row>
    <row r="635" spans="1:255" ht="12.75" customHeight="1" x14ac:dyDescent="0.2">
      <c r="A635" s="61"/>
      <c r="B635" s="61"/>
      <c r="C635" s="61"/>
      <c r="D635" s="61"/>
      <c r="E635" s="6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  <c r="GH635" s="51"/>
      <c r="GI635" s="51"/>
      <c r="GJ635" s="51"/>
      <c r="GK635" s="51"/>
      <c r="GL635" s="51"/>
      <c r="GM635" s="51"/>
      <c r="GN635" s="51"/>
      <c r="GO635" s="51"/>
      <c r="GP635" s="51"/>
      <c r="GQ635" s="51"/>
      <c r="GR635" s="51"/>
      <c r="GS635" s="51"/>
      <c r="GT635" s="51"/>
      <c r="GU635" s="51"/>
      <c r="GV635" s="51"/>
      <c r="GW635" s="51"/>
      <c r="GX635" s="51"/>
      <c r="GY635" s="51"/>
      <c r="GZ635" s="51"/>
      <c r="HA635" s="51"/>
      <c r="HB635" s="51"/>
      <c r="HC635" s="51"/>
      <c r="HD635" s="51"/>
      <c r="HE635" s="51"/>
      <c r="HF635" s="51"/>
      <c r="HG635" s="51"/>
      <c r="HH635" s="51"/>
      <c r="HI635" s="51"/>
      <c r="HJ635" s="51"/>
      <c r="HK635" s="51"/>
      <c r="HL635" s="51"/>
      <c r="HM635" s="51"/>
      <c r="HN635" s="51"/>
      <c r="HO635" s="51"/>
      <c r="HP635" s="51"/>
      <c r="HQ635" s="51"/>
      <c r="HR635" s="51"/>
      <c r="HS635" s="51"/>
      <c r="HT635" s="51"/>
      <c r="HU635" s="51"/>
      <c r="HV635" s="51"/>
      <c r="HW635" s="51"/>
      <c r="HX635" s="51"/>
      <c r="HY635" s="51"/>
      <c r="HZ635" s="51"/>
      <c r="IA635" s="51"/>
      <c r="IB635" s="51"/>
      <c r="IC635" s="51"/>
      <c r="ID635" s="51"/>
      <c r="IE635" s="51"/>
      <c r="IF635" s="51"/>
      <c r="IG635" s="51"/>
      <c r="IH635" s="51"/>
      <c r="II635" s="51"/>
      <c r="IJ635" s="51"/>
      <c r="IK635" s="51"/>
      <c r="IL635" s="51"/>
      <c r="IM635" s="51"/>
      <c r="IN635" s="51"/>
      <c r="IO635" s="51"/>
      <c r="IP635" s="51"/>
      <c r="IQ635" s="51"/>
      <c r="IR635" s="51"/>
      <c r="IS635" s="51"/>
      <c r="IT635" s="51"/>
      <c r="IU635" s="51"/>
    </row>
    <row r="636" spans="1:255" ht="12.75" customHeight="1" x14ac:dyDescent="0.2">
      <c r="A636" s="61"/>
      <c r="B636" s="61"/>
      <c r="C636" s="61"/>
      <c r="D636" s="61"/>
      <c r="E636" s="6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  <c r="GH636" s="51"/>
      <c r="GI636" s="51"/>
      <c r="GJ636" s="51"/>
      <c r="GK636" s="51"/>
      <c r="GL636" s="51"/>
      <c r="GM636" s="51"/>
      <c r="GN636" s="51"/>
      <c r="GO636" s="51"/>
      <c r="GP636" s="51"/>
      <c r="GQ636" s="51"/>
      <c r="GR636" s="51"/>
      <c r="GS636" s="51"/>
      <c r="GT636" s="51"/>
      <c r="GU636" s="51"/>
      <c r="GV636" s="51"/>
      <c r="GW636" s="51"/>
      <c r="GX636" s="51"/>
      <c r="GY636" s="51"/>
      <c r="GZ636" s="51"/>
      <c r="HA636" s="51"/>
      <c r="HB636" s="51"/>
      <c r="HC636" s="51"/>
      <c r="HD636" s="51"/>
      <c r="HE636" s="51"/>
      <c r="HF636" s="51"/>
      <c r="HG636" s="51"/>
      <c r="HH636" s="51"/>
      <c r="HI636" s="51"/>
      <c r="HJ636" s="51"/>
      <c r="HK636" s="51"/>
      <c r="HL636" s="51"/>
      <c r="HM636" s="51"/>
      <c r="HN636" s="51"/>
      <c r="HO636" s="51"/>
      <c r="HP636" s="51"/>
      <c r="HQ636" s="51"/>
      <c r="HR636" s="51"/>
      <c r="HS636" s="51"/>
      <c r="HT636" s="51"/>
      <c r="HU636" s="51"/>
      <c r="HV636" s="51"/>
      <c r="HW636" s="51"/>
      <c r="HX636" s="51"/>
      <c r="HY636" s="51"/>
      <c r="HZ636" s="51"/>
      <c r="IA636" s="51"/>
      <c r="IB636" s="51"/>
      <c r="IC636" s="51"/>
      <c r="ID636" s="51"/>
      <c r="IE636" s="51"/>
      <c r="IF636" s="51"/>
      <c r="IG636" s="51"/>
      <c r="IH636" s="51"/>
      <c r="II636" s="51"/>
      <c r="IJ636" s="51"/>
      <c r="IK636" s="51"/>
      <c r="IL636" s="51"/>
      <c r="IM636" s="51"/>
      <c r="IN636" s="51"/>
      <c r="IO636" s="51"/>
      <c r="IP636" s="51"/>
      <c r="IQ636" s="51"/>
      <c r="IR636" s="51"/>
      <c r="IS636" s="51"/>
      <c r="IT636" s="51"/>
      <c r="IU636" s="51"/>
    </row>
    <row r="637" spans="1:255" ht="12.75" customHeight="1" x14ac:dyDescent="0.2">
      <c r="A637" s="61"/>
      <c r="B637" s="61"/>
      <c r="C637" s="61"/>
      <c r="D637" s="61"/>
      <c r="E637" s="6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  <c r="GH637" s="51"/>
      <c r="GI637" s="51"/>
      <c r="GJ637" s="51"/>
      <c r="GK637" s="51"/>
      <c r="GL637" s="51"/>
      <c r="GM637" s="51"/>
      <c r="GN637" s="51"/>
      <c r="GO637" s="51"/>
      <c r="GP637" s="51"/>
      <c r="GQ637" s="51"/>
      <c r="GR637" s="51"/>
      <c r="GS637" s="51"/>
      <c r="GT637" s="51"/>
      <c r="GU637" s="51"/>
      <c r="GV637" s="51"/>
      <c r="GW637" s="51"/>
      <c r="GX637" s="51"/>
      <c r="GY637" s="51"/>
      <c r="GZ637" s="51"/>
      <c r="HA637" s="51"/>
      <c r="HB637" s="51"/>
      <c r="HC637" s="51"/>
      <c r="HD637" s="51"/>
      <c r="HE637" s="51"/>
      <c r="HF637" s="51"/>
      <c r="HG637" s="51"/>
      <c r="HH637" s="51"/>
      <c r="HI637" s="51"/>
      <c r="HJ637" s="51"/>
      <c r="HK637" s="51"/>
      <c r="HL637" s="51"/>
      <c r="HM637" s="51"/>
      <c r="HN637" s="51"/>
      <c r="HO637" s="51"/>
      <c r="HP637" s="51"/>
      <c r="HQ637" s="51"/>
      <c r="HR637" s="51"/>
      <c r="HS637" s="51"/>
      <c r="HT637" s="51"/>
      <c r="HU637" s="51"/>
      <c r="HV637" s="51"/>
      <c r="HW637" s="51"/>
      <c r="HX637" s="51"/>
      <c r="HY637" s="51"/>
      <c r="HZ637" s="51"/>
      <c r="IA637" s="51"/>
      <c r="IB637" s="51"/>
      <c r="IC637" s="51"/>
      <c r="ID637" s="51"/>
      <c r="IE637" s="51"/>
      <c r="IF637" s="51"/>
      <c r="IG637" s="51"/>
      <c r="IH637" s="51"/>
      <c r="II637" s="51"/>
      <c r="IJ637" s="51"/>
      <c r="IK637" s="51"/>
      <c r="IL637" s="51"/>
      <c r="IM637" s="51"/>
      <c r="IN637" s="51"/>
      <c r="IO637" s="51"/>
      <c r="IP637" s="51"/>
      <c r="IQ637" s="51"/>
      <c r="IR637" s="51"/>
      <c r="IS637" s="51"/>
      <c r="IT637" s="51"/>
      <c r="IU637" s="51"/>
    </row>
    <row r="638" spans="1:255" ht="12.75" customHeight="1" x14ac:dyDescent="0.2">
      <c r="A638" s="61"/>
      <c r="B638" s="61"/>
      <c r="C638" s="61"/>
      <c r="D638" s="61"/>
      <c r="E638" s="6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  <c r="GH638" s="51"/>
      <c r="GI638" s="51"/>
      <c r="GJ638" s="51"/>
      <c r="GK638" s="51"/>
      <c r="GL638" s="51"/>
      <c r="GM638" s="51"/>
      <c r="GN638" s="51"/>
      <c r="GO638" s="51"/>
      <c r="GP638" s="51"/>
      <c r="GQ638" s="51"/>
      <c r="GR638" s="51"/>
      <c r="GS638" s="51"/>
      <c r="GT638" s="51"/>
      <c r="GU638" s="51"/>
      <c r="GV638" s="51"/>
      <c r="GW638" s="51"/>
      <c r="GX638" s="51"/>
      <c r="GY638" s="51"/>
      <c r="GZ638" s="51"/>
      <c r="HA638" s="51"/>
      <c r="HB638" s="51"/>
      <c r="HC638" s="51"/>
      <c r="HD638" s="51"/>
      <c r="HE638" s="51"/>
      <c r="HF638" s="51"/>
      <c r="HG638" s="51"/>
      <c r="HH638" s="51"/>
      <c r="HI638" s="51"/>
      <c r="HJ638" s="51"/>
      <c r="HK638" s="51"/>
      <c r="HL638" s="51"/>
      <c r="HM638" s="51"/>
      <c r="HN638" s="51"/>
      <c r="HO638" s="51"/>
      <c r="HP638" s="51"/>
      <c r="HQ638" s="51"/>
      <c r="HR638" s="51"/>
      <c r="HS638" s="51"/>
      <c r="HT638" s="51"/>
      <c r="HU638" s="51"/>
      <c r="HV638" s="51"/>
      <c r="HW638" s="51"/>
      <c r="HX638" s="51"/>
      <c r="HY638" s="51"/>
      <c r="HZ638" s="51"/>
      <c r="IA638" s="51"/>
      <c r="IB638" s="51"/>
      <c r="IC638" s="51"/>
      <c r="ID638" s="51"/>
      <c r="IE638" s="51"/>
      <c r="IF638" s="51"/>
      <c r="IG638" s="51"/>
      <c r="IH638" s="51"/>
      <c r="II638" s="51"/>
      <c r="IJ638" s="51"/>
      <c r="IK638" s="51"/>
      <c r="IL638" s="51"/>
      <c r="IM638" s="51"/>
      <c r="IN638" s="51"/>
      <c r="IO638" s="51"/>
      <c r="IP638" s="51"/>
      <c r="IQ638" s="51"/>
      <c r="IR638" s="51"/>
      <c r="IS638" s="51"/>
      <c r="IT638" s="51"/>
      <c r="IU638" s="51"/>
    </row>
    <row r="639" spans="1:255" ht="12.75" customHeight="1" x14ac:dyDescent="0.2">
      <c r="A639" s="61"/>
      <c r="B639" s="61"/>
      <c r="C639" s="61"/>
      <c r="D639" s="61"/>
      <c r="E639" s="6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  <c r="GH639" s="51"/>
      <c r="GI639" s="51"/>
      <c r="GJ639" s="51"/>
      <c r="GK639" s="51"/>
      <c r="GL639" s="51"/>
      <c r="GM639" s="51"/>
      <c r="GN639" s="51"/>
      <c r="GO639" s="51"/>
      <c r="GP639" s="51"/>
      <c r="GQ639" s="51"/>
      <c r="GR639" s="51"/>
      <c r="GS639" s="51"/>
      <c r="GT639" s="51"/>
      <c r="GU639" s="51"/>
      <c r="GV639" s="51"/>
      <c r="GW639" s="51"/>
      <c r="GX639" s="51"/>
      <c r="GY639" s="51"/>
      <c r="GZ639" s="51"/>
      <c r="HA639" s="51"/>
      <c r="HB639" s="51"/>
      <c r="HC639" s="51"/>
      <c r="HD639" s="51"/>
      <c r="HE639" s="51"/>
      <c r="HF639" s="51"/>
      <c r="HG639" s="51"/>
      <c r="HH639" s="51"/>
      <c r="HI639" s="51"/>
      <c r="HJ639" s="51"/>
      <c r="HK639" s="51"/>
      <c r="HL639" s="51"/>
      <c r="HM639" s="51"/>
      <c r="HN639" s="51"/>
      <c r="HO639" s="51"/>
      <c r="HP639" s="51"/>
      <c r="HQ639" s="51"/>
      <c r="HR639" s="51"/>
      <c r="HS639" s="51"/>
      <c r="HT639" s="51"/>
      <c r="HU639" s="51"/>
      <c r="HV639" s="51"/>
      <c r="HW639" s="51"/>
      <c r="HX639" s="51"/>
      <c r="HY639" s="51"/>
      <c r="HZ639" s="51"/>
      <c r="IA639" s="51"/>
      <c r="IB639" s="51"/>
      <c r="IC639" s="51"/>
      <c r="ID639" s="51"/>
      <c r="IE639" s="51"/>
      <c r="IF639" s="51"/>
      <c r="IG639" s="51"/>
      <c r="IH639" s="51"/>
      <c r="II639" s="51"/>
      <c r="IJ639" s="51"/>
      <c r="IK639" s="51"/>
      <c r="IL639" s="51"/>
      <c r="IM639" s="51"/>
      <c r="IN639" s="51"/>
      <c r="IO639" s="51"/>
      <c r="IP639" s="51"/>
      <c r="IQ639" s="51"/>
      <c r="IR639" s="51"/>
      <c r="IS639" s="51"/>
      <c r="IT639" s="51"/>
      <c r="IU639" s="51"/>
    </row>
    <row r="640" spans="1:255" ht="12.75" customHeight="1" x14ac:dyDescent="0.2">
      <c r="A640" s="61"/>
      <c r="B640" s="61"/>
      <c r="C640" s="61"/>
      <c r="D640" s="61"/>
      <c r="E640" s="6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  <c r="GH640" s="51"/>
      <c r="GI640" s="51"/>
      <c r="GJ640" s="51"/>
      <c r="GK640" s="51"/>
      <c r="GL640" s="51"/>
      <c r="GM640" s="51"/>
      <c r="GN640" s="51"/>
      <c r="GO640" s="51"/>
      <c r="GP640" s="51"/>
      <c r="GQ640" s="51"/>
      <c r="GR640" s="51"/>
      <c r="GS640" s="51"/>
      <c r="GT640" s="51"/>
      <c r="GU640" s="51"/>
      <c r="GV640" s="51"/>
      <c r="GW640" s="51"/>
      <c r="GX640" s="51"/>
      <c r="GY640" s="51"/>
      <c r="GZ640" s="51"/>
      <c r="HA640" s="51"/>
      <c r="HB640" s="51"/>
      <c r="HC640" s="51"/>
      <c r="HD640" s="51"/>
      <c r="HE640" s="51"/>
      <c r="HF640" s="51"/>
      <c r="HG640" s="51"/>
      <c r="HH640" s="51"/>
      <c r="HI640" s="51"/>
      <c r="HJ640" s="51"/>
      <c r="HK640" s="51"/>
      <c r="HL640" s="51"/>
      <c r="HM640" s="51"/>
      <c r="HN640" s="51"/>
      <c r="HO640" s="51"/>
      <c r="HP640" s="51"/>
      <c r="HQ640" s="51"/>
      <c r="HR640" s="51"/>
      <c r="HS640" s="51"/>
      <c r="HT640" s="51"/>
      <c r="HU640" s="51"/>
      <c r="HV640" s="51"/>
      <c r="HW640" s="51"/>
      <c r="HX640" s="51"/>
      <c r="HY640" s="51"/>
      <c r="HZ640" s="51"/>
      <c r="IA640" s="51"/>
      <c r="IB640" s="51"/>
      <c r="IC640" s="51"/>
      <c r="ID640" s="51"/>
      <c r="IE640" s="51"/>
      <c r="IF640" s="51"/>
      <c r="IG640" s="51"/>
      <c r="IH640" s="51"/>
      <c r="II640" s="51"/>
      <c r="IJ640" s="51"/>
      <c r="IK640" s="51"/>
      <c r="IL640" s="51"/>
      <c r="IM640" s="51"/>
      <c r="IN640" s="51"/>
      <c r="IO640" s="51"/>
      <c r="IP640" s="51"/>
      <c r="IQ640" s="51"/>
      <c r="IR640" s="51"/>
      <c r="IS640" s="51"/>
      <c r="IT640" s="51"/>
      <c r="IU640" s="51"/>
    </row>
    <row r="641" spans="1:255" ht="12.75" customHeight="1" x14ac:dyDescent="0.2">
      <c r="A641" s="61"/>
      <c r="B641" s="61"/>
      <c r="C641" s="61"/>
      <c r="D641" s="61"/>
      <c r="E641" s="6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  <c r="GH641" s="51"/>
      <c r="GI641" s="51"/>
      <c r="GJ641" s="51"/>
      <c r="GK641" s="51"/>
      <c r="GL641" s="51"/>
      <c r="GM641" s="51"/>
      <c r="GN641" s="51"/>
      <c r="GO641" s="51"/>
      <c r="GP641" s="51"/>
      <c r="GQ641" s="51"/>
      <c r="GR641" s="51"/>
      <c r="GS641" s="51"/>
      <c r="GT641" s="51"/>
      <c r="GU641" s="51"/>
      <c r="GV641" s="51"/>
      <c r="GW641" s="51"/>
      <c r="GX641" s="51"/>
      <c r="GY641" s="51"/>
      <c r="GZ641" s="51"/>
      <c r="HA641" s="51"/>
      <c r="HB641" s="51"/>
      <c r="HC641" s="51"/>
      <c r="HD641" s="51"/>
      <c r="HE641" s="51"/>
      <c r="HF641" s="51"/>
      <c r="HG641" s="51"/>
      <c r="HH641" s="51"/>
      <c r="HI641" s="51"/>
      <c r="HJ641" s="51"/>
      <c r="HK641" s="51"/>
      <c r="HL641" s="51"/>
      <c r="HM641" s="51"/>
      <c r="HN641" s="51"/>
      <c r="HO641" s="51"/>
      <c r="HP641" s="51"/>
      <c r="HQ641" s="51"/>
      <c r="HR641" s="51"/>
      <c r="HS641" s="51"/>
      <c r="HT641" s="51"/>
      <c r="HU641" s="51"/>
      <c r="HV641" s="51"/>
      <c r="HW641" s="51"/>
      <c r="HX641" s="51"/>
      <c r="HY641" s="51"/>
      <c r="HZ641" s="51"/>
      <c r="IA641" s="51"/>
      <c r="IB641" s="51"/>
      <c r="IC641" s="51"/>
      <c r="ID641" s="51"/>
      <c r="IE641" s="51"/>
      <c r="IF641" s="51"/>
      <c r="IG641" s="51"/>
      <c r="IH641" s="51"/>
      <c r="II641" s="51"/>
      <c r="IJ641" s="51"/>
      <c r="IK641" s="51"/>
      <c r="IL641" s="51"/>
      <c r="IM641" s="51"/>
      <c r="IN641" s="51"/>
      <c r="IO641" s="51"/>
      <c r="IP641" s="51"/>
      <c r="IQ641" s="51"/>
      <c r="IR641" s="51"/>
      <c r="IS641" s="51"/>
      <c r="IT641" s="51"/>
      <c r="IU641" s="51"/>
    </row>
    <row r="642" spans="1:255" ht="12.75" customHeight="1" x14ac:dyDescent="0.2">
      <c r="A642" s="61"/>
      <c r="B642" s="61"/>
      <c r="C642" s="61"/>
      <c r="D642" s="61"/>
      <c r="E642" s="6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  <c r="GH642" s="51"/>
      <c r="GI642" s="51"/>
      <c r="GJ642" s="51"/>
      <c r="GK642" s="51"/>
      <c r="GL642" s="51"/>
      <c r="GM642" s="51"/>
      <c r="GN642" s="51"/>
      <c r="GO642" s="51"/>
      <c r="GP642" s="51"/>
      <c r="GQ642" s="51"/>
      <c r="GR642" s="51"/>
      <c r="GS642" s="51"/>
      <c r="GT642" s="51"/>
      <c r="GU642" s="51"/>
      <c r="GV642" s="51"/>
      <c r="GW642" s="51"/>
      <c r="GX642" s="51"/>
      <c r="GY642" s="51"/>
      <c r="GZ642" s="51"/>
      <c r="HA642" s="51"/>
      <c r="HB642" s="51"/>
      <c r="HC642" s="51"/>
      <c r="HD642" s="51"/>
      <c r="HE642" s="51"/>
      <c r="HF642" s="51"/>
      <c r="HG642" s="51"/>
      <c r="HH642" s="51"/>
      <c r="HI642" s="51"/>
      <c r="HJ642" s="51"/>
      <c r="HK642" s="51"/>
      <c r="HL642" s="51"/>
      <c r="HM642" s="51"/>
      <c r="HN642" s="51"/>
      <c r="HO642" s="51"/>
      <c r="HP642" s="51"/>
      <c r="HQ642" s="51"/>
      <c r="HR642" s="51"/>
      <c r="HS642" s="51"/>
      <c r="HT642" s="51"/>
      <c r="HU642" s="51"/>
      <c r="HV642" s="51"/>
      <c r="HW642" s="51"/>
      <c r="HX642" s="51"/>
      <c r="HY642" s="51"/>
      <c r="HZ642" s="51"/>
      <c r="IA642" s="51"/>
      <c r="IB642" s="51"/>
      <c r="IC642" s="51"/>
      <c r="ID642" s="51"/>
      <c r="IE642" s="51"/>
      <c r="IF642" s="51"/>
      <c r="IG642" s="51"/>
      <c r="IH642" s="51"/>
      <c r="II642" s="51"/>
      <c r="IJ642" s="51"/>
      <c r="IK642" s="51"/>
      <c r="IL642" s="51"/>
      <c r="IM642" s="51"/>
      <c r="IN642" s="51"/>
      <c r="IO642" s="51"/>
      <c r="IP642" s="51"/>
      <c r="IQ642" s="51"/>
      <c r="IR642" s="51"/>
      <c r="IS642" s="51"/>
      <c r="IT642" s="51"/>
      <c r="IU642" s="51"/>
    </row>
    <row r="643" spans="1:255" ht="12.75" customHeight="1" x14ac:dyDescent="0.2">
      <c r="A643" s="61"/>
      <c r="B643" s="61"/>
      <c r="C643" s="61"/>
      <c r="D643" s="61"/>
      <c r="E643" s="6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  <c r="GH643" s="51"/>
      <c r="GI643" s="51"/>
      <c r="GJ643" s="51"/>
      <c r="GK643" s="51"/>
      <c r="GL643" s="51"/>
      <c r="GM643" s="51"/>
      <c r="GN643" s="51"/>
      <c r="GO643" s="51"/>
      <c r="GP643" s="51"/>
      <c r="GQ643" s="51"/>
      <c r="GR643" s="51"/>
      <c r="GS643" s="51"/>
      <c r="GT643" s="51"/>
      <c r="GU643" s="51"/>
      <c r="GV643" s="51"/>
      <c r="GW643" s="51"/>
      <c r="GX643" s="51"/>
      <c r="GY643" s="51"/>
      <c r="GZ643" s="51"/>
      <c r="HA643" s="51"/>
      <c r="HB643" s="51"/>
      <c r="HC643" s="51"/>
      <c r="HD643" s="51"/>
      <c r="HE643" s="51"/>
      <c r="HF643" s="51"/>
      <c r="HG643" s="51"/>
      <c r="HH643" s="51"/>
      <c r="HI643" s="51"/>
      <c r="HJ643" s="51"/>
      <c r="HK643" s="51"/>
      <c r="HL643" s="51"/>
      <c r="HM643" s="51"/>
      <c r="HN643" s="51"/>
      <c r="HO643" s="51"/>
      <c r="HP643" s="51"/>
      <c r="HQ643" s="51"/>
      <c r="HR643" s="51"/>
      <c r="HS643" s="51"/>
      <c r="HT643" s="51"/>
      <c r="HU643" s="51"/>
      <c r="HV643" s="51"/>
      <c r="HW643" s="51"/>
      <c r="HX643" s="51"/>
      <c r="HY643" s="51"/>
      <c r="HZ643" s="51"/>
      <c r="IA643" s="51"/>
      <c r="IB643" s="51"/>
      <c r="IC643" s="51"/>
      <c r="ID643" s="51"/>
      <c r="IE643" s="51"/>
      <c r="IF643" s="51"/>
      <c r="IG643" s="51"/>
      <c r="IH643" s="51"/>
      <c r="II643" s="51"/>
      <c r="IJ643" s="51"/>
      <c r="IK643" s="51"/>
      <c r="IL643" s="51"/>
      <c r="IM643" s="51"/>
      <c r="IN643" s="51"/>
      <c r="IO643" s="51"/>
      <c r="IP643" s="51"/>
      <c r="IQ643" s="51"/>
      <c r="IR643" s="51"/>
      <c r="IS643" s="51"/>
      <c r="IT643" s="51"/>
      <c r="IU643" s="51"/>
    </row>
    <row r="644" spans="1:255" ht="12.75" customHeight="1" x14ac:dyDescent="0.2">
      <c r="A644" s="61"/>
      <c r="B644" s="61"/>
      <c r="C644" s="61"/>
      <c r="D644" s="61"/>
      <c r="E644" s="6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  <c r="GH644" s="51"/>
      <c r="GI644" s="51"/>
      <c r="GJ644" s="51"/>
      <c r="GK644" s="51"/>
      <c r="GL644" s="51"/>
      <c r="GM644" s="51"/>
      <c r="GN644" s="51"/>
      <c r="GO644" s="51"/>
      <c r="GP644" s="51"/>
      <c r="GQ644" s="51"/>
      <c r="GR644" s="51"/>
      <c r="GS644" s="51"/>
      <c r="GT644" s="51"/>
      <c r="GU644" s="51"/>
      <c r="GV644" s="51"/>
      <c r="GW644" s="51"/>
      <c r="GX644" s="51"/>
      <c r="GY644" s="51"/>
      <c r="GZ644" s="51"/>
      <c r="HA644" s="51"/>
      <c r="HB644" s="51"/>
      <c r="HC644" s="51"/>
      <c r="HD644" s="51"/>
      <c r="HE644" s="51"/>
      <c r="HF644" s="51"/>
      <c r="HG644" s="51"/>
      <c r="HH644" s="51"/>
      <c r="HI644" s="51"/>
      <c r="HJ644" s="51"/>
      <c r="HK644" s="51"/>
      <c r="HL644" s="51"/>
      <c r="HM644" s="51"/>
      <c r="HN644" s="51"/>
      <c r="HO644" s="51"/>
      <c r="HP644" s="51"/>
      <c r="HQ644" s="51"/>
      <c r="HR644" s="51"/>
      <c r="HS644" s="51"/>
      <c r="HT644" s="51"/>
      <c r="HU644" s="51"/>
      <c r="HV644" s="51"/>
      <c r="HW644" s="51"/>
      <c r="HX644" s="51"/>
      <c r="HY644" s="51"/>
      <c r="HZ644" s="51"/>
      <c r="IA644" s="51"/>
      <c r="IB644" s="51"/>
      <c r="IC644" s="51"/>
      <c r="ID644" s="51"/>
      <c r="IE644" s="51"/>
      <c r="IF644" s="51"/>
      <c r="IG644" s="51"/>
      <c r="IH644" s="51"/>
      <c r="II644" s="51"/>
      <c r="IJ644" s="51"/>
      <c r="IK644" s="51"/>
      <c r="IL644" s="51"/>
      <c r="IM644" s="51"/>
      <c r="IN644" s="51"/>
      <c r="IO644" s="51"/>
      <c r="IP644" s="51"/>
      <c r="IQ644" s="51"/>
      <c r="IR644" s="51"/>
      <c r="IS644" s="51"/>
      <c r="IT644" s="51"/>
      <c r="IU644" s="51"/>
    </row>
    <row r="645" spans="1:255" ht="12.75" customHeight="1" x14ac:dyDescent="0.2">
      <c r="A645" s="61"/>
      <c r="B645" s="61"/>
      <c r="C645" s="61"/>
      <c r="D645" s="61"/>
      <c r="E645" s="6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  <c r="GH645" s="51"/>
      <c r="GI645" s="51"/>
      <c r="GJ645" s="51"/>
      <c r="GK645" s="51"/>
      <c r="GL645" s="51"/>
      <c r="GM645" s="51"/>
      <c r="GN645" s="51"/>
      <c r="GO645" s="51"/>
      <c r="GP645" s="51"/>
      <c r="GQ645" s="51"/>
      <c r="GR645" s="51"/>
      <c r="GS645" s="51"/>
      <c r="GT645" s="51"/>
      <c r="GU645" s="51"/>
      <c r="GV645" s="51"/>
      <c r="GW645" s="51"/>
      <c r="GX645" s="51"/>
      <c r="GY645" s="51"/>
      <c r="GZ645" s="51"/>
      <c r="HA645" s="51"/>
      <c r="HB645" s="51"/>
      <c r="HC645" s="51"/>
      <c r="HD645" s="51"/>
      <c r="HE645" s="51"/>
      <c r="HF645" s="51"/>
      <c r="HG645" s="51"/>
      <c r="HH645" s="51"/>
      <c r="HI645" s="51"/>
      <c r="HJ645" s="51"/>
      <c r="HK645" s="51"/>
      <c r="HL645" s="51"/>
      <c r="HM645" s="51"/>
      <c r="HN645" s="51"/>
      <c r="HO645" s="51"/>
      <c r="HP645" s="51"/>
      <c r="HQ645" s="51"/>
      <c r="HR645" s="51"/>
      <c r="HS645" s="51"/>
      <c r="HT645" s="51"/>
      <c r="HU645" s="51"/>
      <c r="HV645" s="51"/>
      <c r="HW645" s="51"/>
      <c r="HX645" s="51"/>
      <c r="HY645" s="51"/>
      <c r="HZ645" s="51"/>
      <c r="IA645" s="51"/>
      <c r="IB645" s="51"/>
      <c r="IC645" s="51"/>
      <c r="ID645" s="51"/>
      <c r="IE645" s="51"/>
      <c r="IF645" s="51"/>
      <c r="IG645" s="51"/>
      <c r="IH645" s="51"/>
      <c r="II645" s="51"/>
      <c r="IJ645" s="51"/>
      <c r="IK645" s="51"/>
      <c r="IL645" s="51"/>
      <c r="IM645" s="51"/>
      <c r="IN645" s="51"/>
      <c r="IO645" s="51"/>
      <c r="IP645" s="51"/>
      <c r="IQ645" s="51"/>
      <c r="IR645" s="51"/>
      <c r="IS645" s="51"/>
      <c r="IT645" s="51"/>
      <c r="IU645" s="51"/>
    </row>
    <row r="646" spans="1:255" ht="12.75" customHeight="1" x14ac:dyDescent="0.2">
      <c r="A646" s="61"/>
      <c r="B646" s="61"/>
      <c r="C646" s="61"/>
      <c r="D646" s="61"/>
      <c r="E646" s="6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  <c r="GH646" s="51"/>
      <c r="GI646" s="51"/>
      <c r="GJ646" s="51"/>
      <c r="GK646" s="51"/>
      <c r="GL646" s="51"/>
      <c r="GM646" s="51"/>
      <c r="GN646" s="51"/>
      <c r="GO646" s="51"/>
      <c r="GP646" s="51"/>
      <c r="GQ646" s="51"/>
      <c r="GR646" s="51"/>
      <c r="GS646" s="51"/>
      <c r="GT646" s="51"/>
      <c r="GU646" s="51"/>
      <c r="GV646" s="51"/>
      <c r="GW646" s="51"/>
      <c r="GX646" s="51"/>
      <c r="GY646" s="51"/>
      <c r="GZ646" s="51"/>
      <c r="HA646" s="51"/>
      <c r="HB646" s="51"/>
      <c r="HC646" s="51"/>
      <c r="HD646" s="51"/>
      <c r="HE646" s="51"/>
      <c r="HF646" s="51"/>
      <c r="HG646" s="51"/>
      <c r="HH646" s="51"/>
      <c r="HI646" s="51"/>
      <c r="HJ646" s="51"/>
      <c r="HK646" s="51"/>
      <c r="HL646" s="51"/>
      <c r="HM646" s="51"/>
      <c r="HN646" s="51"/>
      <c r="HO646" s="51"/>
      <c r="HP646" s="51"/>
      <c r="HQ646" s="51"/>
      <c r="HR646" s="51"/>
      <c r="HS646" s="51"/>
      <c r="HT646" s="51"/>
      <c r="HU646" s="51"/>
      <c r="HV646" s="51"/>
      <c r="HW646" s="51"/>
      <c r="HX646" s="51"/>
      <c r="HY646" s="51"/>
      <c r="HZ646" s="51"/>
      <c r="IA646" s="51"/>
      <c r="IB646" s="51"/>
      <c r="IC646" s="51"/>
      <c r="ID646" s="51"/>
      <c r="IE646" s="51"/>
      <c r="IF646" s="51"/>
      <c r="IG646" s="51"/>
      <c r="IH646" s="51"/>
      <c r="II646" s="51"/>
      <c r="IJ646" s="51"/>
      <c r="IK646" s="51"/>
      <c r="IL646" s="51"/>
      <c r="IM646" s="51"/>
      <c r="IN646" s="51"/>
      <c r="IO646" s="51"/>
      <c r="IP646" s="51"/>
      <c r="IQ646" s="51"/>
      <c r="IR646" s="51"/>
      <c r="IS646" s="51"/>
      <c r="IT646" s="51"/>
      <c r="IU646" s="51"/>
    </row>
    <row r="647" spans="1:255" ht="12.75" customHeight="1" x14ac:dyDescent="0.2">
      <c r="A647" s="61"/>
      <c r="B647" s="61"/>
      <c r="C647" s="61"/>
      <c r="D647" s="61"/>
      <c r="E647" s="6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  <c r="GH647" s="51"/>
      <c r="GI647" s="51"/>
      <c r="GJ647" s="51"/>
      <c r="GK647" s="51"/>
      <c r="GL647" s="51"/>
      <c r="GM647" s="51"/>
      <c r="GN647" s="51"/>
      <c r="GO647" s="51"/>
      <c r="GP647" s="51"/>
      <c r="GQ647" s="51"/>
      <c r="GR647" s="51"/>
      <c r="GS647" s="51"/>
      <c r="GT647" s="51"/>
      <c r="GU647" s="51"/>
      <c r="GV647" s="51"/>
      <c r="GW647" s="51"/>
      <c r="GX647" s="51"/>
      <c r="GY647" s="51"/>
      <c r="GZ647" s="51"/>
      <c r="HA647" s="51"/>
      <c r="HB647" s="51"/>
      <c r="HC647" s="51"/>
      <c r="HD647" s="51"/>
      <c r="HE647" s="51"/>
      <c r="HF647" s="51"/>
      <c r="HG647" s="51"/>
      <c r="HH647" s="51"/>
      <c r="HI647" s="51"/>
      <c r="HJ647" s="51"/>
      <c r="HK647" s="51"/>
      <c r="HL647" s="51"/>
      <c r="HM647" s="51"/>
      <c r="HN647" s="51"/>
      <c r="HO647" s="51"/>
      <c r="HP647" s="51"/>
      <c r="HQ647" s="51"/>
      <c r="HR647" s="51"/>
      <c r="HS647" s="51"/>
      <c r="HT647" s="51"/>
      <c r="HU647" s="51"/>
      <c r="HV647" s="51"/>
      <c r="HW647" s="51"/>
      <c r="HX647" s="51"/>
      <c r="HY647" s="51"/>
      <c r="HZ647" s="51"/>
      <c r="IA647" s="51"/>
      <c r="IB647" s="51"/>
      <c r="IC647" s="51"/>
      <c r="ID647" s="51"/>
      <c r="IE647" s="51"/>
      <c r="IF647" s="51"/>
      <c r="IG647" s="51"/>
      <c r="IH647" s="51"/>
      <c r="II647" s="51"/>
      <c r="IJ647" s="51"/>
      <c r="IK647" s="51"/>
      <c r="IL647" s="51"/>
      <c r="IM647" s="51"/>
      <c r="IN647" s="51"/>
      <c r="IO647" s="51"/>
      <c r="IP647" s="51"/>
      <c r="IQ647" s="51"/>
      <c r="IR647" s="51"/>
      <c r="IS647" s="51"/>
      <c r="IT647" s="51"/>
      <c r="IU647" s="51"/>
    </row>
    <row r="648" spans="1:255" ht="12.75" customHeight="1" x14ac:dyDescent="0.2">
      <c r="A648" s="61"/>
      <c r="B648" s="61"/>
      <c r="C648" s="61"/>
      <c r="D648" s="61"/>
      <c r="E648" s="6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  <c r="GH648" s="51"/>
      <c r="GI648" s="51"/>
      <c r="GJ648" s="51"/>
      <c r="GK648" s="51"/>
      <c r="GL648" s="51"/>
      <c r="GM648" s="51"/>
      <c r="GN648" s="51"/>
      <c r="GO648" s="51"/>
      <c r="GP648" s="51"/>
      <c r="GQ648" s="51"/>
      <c r="GR648" s="51"/>
      <c r="GS648" s="51"/>
      <c r="GT648" s="51"/>
      <c r="GU648" s="51"/>
      <c r="GV648" s="51"/>
      <c r="GW648" s="51"/>
      <c r="GX648" s="51"/>
      <c r="GY648" s="51"/>
      <c r="GZ648" s="51"/>
      <c r="HA648" s="51"/>
      <c r="HB648" s="51"/>
      <c r="HC648" s="51"/>
      <c r="HD648" s="51"/>
      <c r="HE648" s="51"/>
      <c r="HF648" s="51"/>
      <c r="HG648" s="51"/>
      <c r="HH648" s="51"/>
      <c r="HI648" s="51"/>
      <c r="HJ648" s="51"/>
      <c r="HK648" s="51"/>
      <c r="HL648" s="51"/>
      <c r="HM648" s="51"/>
      <c r="HN648" s="51"/>
      <c r="HO648" s="51"/>
      <c r="HP648" s="51"/>
      <c r="HQ648" s="51"/>
      <c r="HR648" s="51"/>
      <c r="HS648" s="51"/>
      <c r="HT648" s="51"/>
      <c r="HU648" s="51"/>
      <c r="HV648" s="51"/>
      <c r="HW648" s="51"/>
      <c r="HX648" s="51"/>
      <c r="HY648" s="51"/>
      <c r="HZ648" s="51"/>
      <c r="IA648" s="51"/>
      <c r="IB648" s="51"/>
      <c r="IC648" s="51"/>
      <c r="ID648" s="51"/>
      <c r="IE648" s="51"/>
      <c r="IF648" s="51"/>
      <c r="IG648" s="51"/>
      <c r="IH648" s="51"/>
      <c r="II648" s="51"/>
      <c r="IJ648" s="51"/>
      <c r="IK648" s="51"/>
      <c r="IL648" s="51"/>
      <c r="IM648" s="51"/>
      <c r="IN648" s="51"/>
      <c r="IO648" s="51"/>
      <c r="IP648" s="51"/>
      <c r="IQ648" s="51"/>
      <c r="IR648" s="51"/>
      <c r="IS648" s="51"/>
      <c r="IT648" s="51"/>
      <c r="IU648" s="51"/>
    </row>
    <row r="649" spans="1:255" ht="12.75" customHeight="1" x14ac:dyDescent="0.2">
      <c r="A649" s="61"/>
      <c r="B649" s="61"/>
      <c r="C649" s="61"/>
      <c r="D649" s="61"/>
      <c r="E649" s="6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  <c r="GH649" s="51"/>
      <c r="GI649" s="51"/>
      <c r="GJ649" s="51"/>
      <c r="GK649" s="51"/>
      <c r="GL649" s="51"/>
      <c r="GM649" s="51"/>
      <c r="GN649" s="51"/>
      <c r="GO649" s="51"/>
      <c r="GP649" s="51"/>
      <c r="GQ649" s="51"/>
      <c r="GR649" s="51"/>
      <c r="GS649" s="51"/>
      <c r="GT649" s="51"/>
      <c r="GU649" s="51"/>
      <c r="GV649" s="51"/>
      <c r="GW649" s="51"/>
      <c r="GX649" s="51"/>
      <c r="GY649" s="51"/>
      <c r="GZ649" s="51"/>
      <c r="HA649" s="51"/>
      <c r="HB649" s="51"/>
      <c r="HC649" s="51"/>
      <c r="HD649" s="51"/>
      <c r="HE649" s="51"/>
      <c r="HF649" s="51"/>
      <c r="HG649" s="51"/>
      <c r="HH649" s="51"/>
      <c r="HI649" s="51"/>
      <c r="HJ649" s="51"/>
      <c r="HK649" s="51"/>
      <c r="HL649" s="51"/>
      <c r="HM649" s="51"/>
      <c r="HN649" s="51"/>
      <c r="HO649" s="51"/>
      <c r="HP649" s="51"/>
      <c r="HQ649" s="51"/>
      <c r="HR649" s="51"/>
      <c r="HS649" s="51"/>
      <c r="HT649" s="51"/>
      <c r="HU649" s="51"/>
      <c r="HV649" s="51"/>
      <c r="HW649" s="51"/>
      <c r="HX649" s="51"/>
      <c r="HY649" s="51"/>
      <c r="HZ649" s="51"/>
      <c r="IA649" s="51"/>
      <c r="IB649" s="51"/>
      <c r="IC649" s="51"/>
      <c r="ID649" s="51"/>
      <c r="IE649" s="51"/>
      <c r="IF649" s="51"/>
      <c r="IG649" s="51"/>
      <c r="IH649" s="51"/>
      <c r="II649" s="51"/>
      <c r="IJ649" s="51"/>
      <c r="IK649" s="51"/>
      <c r="IL649" s="51"/>
      <c r="IM649" s="51"/>
      <c r="IN649" s="51"/>
      <c r="IO649" s="51"/>
      <c r="IP649" s="51"/>
      <c r="IQ649" s="51"/>
      <c r="IR649" s="51"/>
      <c r="IS649" s="51"/>
      <c r="IT649" s="51"/>
      <c r="IU649" s="51"/>
    </row>
    <row r="650" spans="1:255" ht="12.75" customHeight="1" x14ac:dyDescent="0.2">
      <c r="A650" s="61"/>
      <c r="B650" s="61"/>
      <c r="C650" s="61"/>
      <c r="D650" s="61"/>
      <c r="E650" s="6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  <c r="GH650" s="51"/>
      <c r="GI650" s="51"/>
      <c r="GJ650" s="51"/>
      <c r="GK650" s="51"/>
      <c r="GL650" s="51"/>
      <c r="GM650" s="51"/>
      <c r="GN650" s="51"/>
      <c r="GO650" s="51"/>
      <c r="GP650" s="51"/>
      <c r="GQ650" s="51"/>
      <c r="GR650" s="51"/>
      <c r="GS650" s="51"/>
      <c r="GT650" s="51"/>
      <c r="GU650" s="51"/>
      <c r="GV650" s="51"/>
      <c r="GW650" s="51"/>
      <c r="GX650" s="51"/>
      <c r="GY650" s="51"/>
      <c r="GZ650" s="51"/>
      <c r="HA650" s="51"/>
      <c r="HB650" s="51"/>
      <c r="HC650" s="51"/>
      <c r="HD650" s="51"/>
      <c r="HE650" s="51"/>
      <c r="HF650" s="51"/>
      <c r="HG650" s="51"/>
      <c r="HH650" s="51"/>
      <c r="HI650" s="51"/>
      <c r="HJ650" s="51"/>
      <c r="HK650" s="51"/>
      <c r="HL650" s="51"/>
      <c r="HM650" s="51"/>
      <c r="HN650" s="51"/>
      <c r="HO650" s="51"/>
      <c r="HP650" s="51"/>
      <c r="HQ650" s="51"/>
      <c r="HR650" s="51"/>
      <c r="HS650" s="51"/>
      <c r="HT650" s="51"/>
      <c r="HU650" s="51"/>
      <c r="HV650" s="51"/>
      <c r="HW650" s="51"/>
      <c r="HX650" s="51"/>
      <c r="HY650" s="51"/>
      <c r="HZ650" s="51"/>
      <c r="IA650" s="51"/>
      <c r="IB650" s="51"/>
      <c r="IC650" s="51"/>
      <c r="ID650" s="51"/>
      <c r="IE650" s="51"/>
      <c r="IF650" s="51"/>
      <c r="IG650" s="51"/>
      <c r="IH650" s="51"/>
      <c r="II650" s="51"/>
      <c r="IJ650" s="51"/>
      <c r="IK650" s="51"/>
      <c r="IL650" s="51"/>
      <c r="IM650" s="51"/>
      <c r="IN650" s="51"/>
      <c r="IO650" s="51"/>
      <c r="IP650" s="51"/>
      <c r="IQ650" s="51"/>
      <c r="IR650" s="51"/>
      <c r="IS650" s="51"/>
      <c r="IT650" s="51"/>
      <c r="IU650" s="51"/>
    </row>
    <row r="651" spans="1:255" ht="12.75" customHeight="1" x14ac:dyDescent="0.2">
      <c r="A651" s="61"/>
      <c r="B651" s="61"/>
      <c r="C651" s="61"/>
      <c r="D651" s="61"/>
      <c r="E651" s="6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  <c r="GH651" s="51"/>
      <c r="GI651" s="51"/>
      <c r="GJ651" s="51"/>
      <c r="GK651" s="51"/>
      <c r="GL651" s="51"/>
      <c r="GM651" s="51"/>
      <c r="GN651" s="51"/>
      <c r="GO651" s="51"/>
      <c r="GP651" s="51"/>
      <c r="GQ651" s="51"/>
      <c r="GR651" s="51"/>
      <c r="GS651" s="51"/>
      <c r="GT651" s="51"/>
      <c r="GU651" s="51"/>
      <c r="GV651" s="51"/>
      <c r="GW651" s="51"/>
      <c r="GX651" s="51"/>
      <c r="GY651" s="51"/>
      <c r="GZ651" s="51"/>
      <c r="HA651" s="51"/>
      <c r="HB651" s="51"/>
      <c r="HC651" s="51"/>
      <c r="HD651" s="51"/>
      <c r="HE651" s="51"/>
      <c r="HF651" s="51"/>
      <c r="HG651" s="51"/>
      <c r="HH651" s="51"/>
      <c r="HI651" s="51"/>
      <c r="HJ651" s="51"/>
      <c r="HK651" s="51"/>
      <c r="HL651" s="51"/>
      <c r="HM651" s="51"/>
      <c r="HN651" s="51"/>
      <c r="HO651" s="51"/>
      <c r="HP651" s="51"/>
      <c r="HQ651" s="51"/>
      <c r="HR651" s="51"/>
      <c r="HS651" s="51"/>
      <c r="HT651" s="51"/>
      <c r="HU651" s="51"/>
      <c r="HV651" s="51"/>
      <c r="HW651" s="51"/>
      <c r="HX651" s="51"/>
      <c r="HY651" s="51"/>
      <c r="HZ651" s="51"/>
      <c r="IA651" s="51"/>
      <c r="IB651" s="51"/>
      <c r="IC651" s="51"/>
      <c r="ID651" s="51"/>
      <c r="IE651" s="51"/>
      <c r="IF651" s="51"/>
      <c r="IG651" s="51"/>
      <c r="IH651" s="51"/>
      <c r="II651" s="51"/>
      <c r="IJ651" s="51"/>
      <c r="IK651" s="51"/>
      <c r="IL651" s="51"/>
      <c r="IM651" s="51"/>
      <c r="IN651" s="51"/>
      <c r="IO651" s="51"/>
      <c r="IP651" s="51"/>
      <c r="IQ651" s="51"/>
      <c r="IR651" s="51"/>
      <c r="IS651" s="51"/>
      <c r="IT651" s="51"/>
      <c r="IU651" s="51"/>
    </row>
    <row r="652" spans="1:255" ht="12.75" customHeight="1" x14ac:dyDescent="0.2">
      <c r="A652" s="61"/>
      <c r="B652" s="61"/>
      <c r="C652" s="61"/>
      <c r="D652" s="61"/>
      <c r="E652" s="6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  <c r="GH652" s="51"/>
      <c r="GI652" s="51"/>
      <c r="GJ652" s="51"/>
      <c r="GK652" s="51"/>
      <c r="GL652" s="51"/>
      <c r="GM652" s="51"/>
      <c r="GN652" s="51"/>
      <c r="GO652" s="51"/>
      <c r="GP652" s="51"/>
      <c r="GQ652" s="51"/>
      <c r="GR652" s="51"/>
      <c r="GS652" s="51"/>
      <c r="GT652" s="51"/>
      <c r="GU652" s="51"/>
      <c r="GV652" s="51"/>
      <c r="GW652" s="51"/>
      <c r="GX652" s="51"/>
      <c r="GY652" s="51"/>
      <c r="GZ652" s="51"/>
      <c r="HA652" s="51"/>
      <c r="HB652" s="51"/>
      <c r="HC652" s="51"/>
      <c r="HD652" s="51"/>
      <c r="HE652" s="51"/>
      <c r="HF652" s="51"/>
      <c r="HG652" s="51"/>
      <c r="HH652" s="51"/>
      <c r="HI652" s="51"/>
      <c r="HJ652" s="51"/>
      <c r="HK652" s="51"/>
      <c r="HL652" s="51"/>
      <c r="HM652" s="51"/>
      <c r="HN652" s="51"/>
      <c r="HO652" s="51"/>
      <c r="HP652" s="51"/>
      <c r="HQ652" s="51"/>
      <c r="HR652" s="51"/>
      <c r="HS652" s="51"/>
      <c r="HT652" s="51"/>
      <c r="HU652" s="51"/>
      <c r="HV652" s="51"/>
      <c r="HW652" s="51"/>
      <c r="HX652" s="51"/>
      <c r="HY652" s="51"/>
      <c r="HZ652" s="51"/>
      <c r="IA652" s="51"/>
      <c r="IB652" s="51"/>
      <c r="IC652" s="51"/>
      <c r="ID652" s="51"/>
      <c r="IE652" s="51"/>
      <c r="IF652" s="51"/>
      <c r="IG652" s="51"/>
      <c r="IH652" s="51"/>
      <c r="II652" s="51"/>
      <c r="IJ652" s="51"/>
      <c r="IK652" s="51"/>
      <c r="IL652" s="51"/>
      <c r="IM652" s="51"/>
      <c r="IN652" s="51"/>
      <c r="IO652" s="51"/>
      <c r="IP652" s="51"/>
      <c r="IQ652" s="51"/>
      <c r="IR652" s="51"/>
      <c r="IS652" s="51"/>
      <c r="IT652" s="51"/>
      <c r="IU652" s="51"/>
    </row>
    <row r="653" spans="1:255" ht="12.75" customHeight="1" x14ac:dyDescent="0.2">
      <c r="A653" s="61"/>
      <c r="B653" s="61"/>
      <c r="C653" s="61"/>
      <c r="D653" s="61"/>
      <c r="E653" s="6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  <c r="GH653" s="51"/>
      <c r="GI653" s="51"/>
      <c r="GJ653" s="51"/>
      <c r="GK653" s="51"/>
      <c r="GL653" s="51"/>
      <c r="GM653" s="51"/>
      <c r="GN653" s="51"/>
      <c r="GO653" s="51"/>
      <c r="GP653" s="51"/>
      <c r="GQ653" s="51"/>
      <c r="GR653" s="51"/>
      <c r="GS653" s="51"/>
      <c r="GT653" s="51"/>
      <c r="GU653" s="51"/>
      <c r="GV653" s="51"/>
      <c r="GW653" s="51"/>
      <c r="GX653" s="51"/>
      <c r="GY653" s="51"/>
      <c r="GZ653" s="51"/>
      <c r="HA653" s="51"/>
      <c r="HB653" s="51"/>
      <c r="HC653" s="51"/>
      <c r="HD653" s="51"/>
      <c r="HE653" s="51"/>
      <c r="HF653" s="51"/>
      <c r="HG653" s="51"/>
      <c r="HH653" s="51"/>
      <c r="HI653" s="51"/>
      <c r="HJ653" s="51"/>
      <c r="HK653" s="51"/>
      <c r="HL653" s="51"/>
      <c r="HM653" s="51"/>
      <c r="HN653" s="51"/>
      <c r="HO653" s="51"/>
      <c r="HP653" s="51"/>
      <c r="HQ653" s="51"/>
      <c r="HR653" s="51"/>
      <c r="HS653" s="51"/>
      <c r="HT653" s="51"/>
      <c r="HU653" s="51"/>
      <c r="HV653" s="51"/>
      <c r="HW653" s="51"/>
      <c r="HX653" s="51"/>
      <c r="HY653" s="51"/>
      <c r="HZ653" s="51"/>
      <c r="IA653" s="51"/>
      <c r="IB653" s="51"/>
      <c r="IC653" s="51"/>
      <c r="ID653" s="51"/>
      <c r="IE653" s="51"/>
      <c r="IF653" s="51"/>
      <c r="IG653" s="51"/>
      <c r="IH653" s="51"/>
      <c r="II653" s="51"/>
      <c r="IJ653" s="51"/>
      <c r="IK653" s="51"/>
      <c r="IL653" s="51"/>
      <c r="IM653" s="51"/>
      <c r="IN653" s="51"/>
      <c r="IO653" s="51"/>
      <c r="IP653" s="51"/>
      <c r="IQ653" s="51"/>
      <c r="IR653" s="51"/>
      <c r="IS653" s="51"/>
      <c r="IT653" s="51"/>
      <c r="IU653" s="51"/>
    </row>
    <row r="654" spans="1:255" ht="12.75" customHeight="1" x14ac:dyDescent="0.2">
      <c r="A654" s="61"/>
      <c r="B654" s="61"/>
      <c r="C654" s="61"/>
      <c r="D654" s="61"/>
      <c r="E654" s="6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  <c r="GH654" s="51"/>
      <c r="GI654" s="51"/>
      <c r="GJ654" s="51"/>
      <c r="GK654" s="51"/>
      <c r="GL654" s="51"/>
      <c r="GM654" s="51"/>
      <c r="GN654" s="51"/>
      <c r="GO654" s="51"/>
      <c r="GP654" s="51"/>
      <c r="GQ654" s="51"/>
      <c r="GR654" s="51"/>
      <c r="GS654" s="51"/>
      <c r="GT654" s="51"/>
      <c r="GU654" s="51"/>
      <c r="GV654" s="51"/>
      <c r="GW654" s="51"/>
      <c r="GX654" s="51"/>
      <c r="GY654" s="51"/>
      <c r="GZ654" s="51"/>
      <c r="HA654" s="51"/>
      <c r="HB654" s="51"/>
      <c r="HC654" s="51"/>
      <c r="HD654" s="51"/>
      <c r="HE654" s="51"/>
      <c r="HF654" s="51"/>
      <c r="HG654" s="51"/>
      <c r="HH654" s="51"/>
      <c r="HI654" s="51"/>
      <c r="HJ654" s="51"/>
      <c r="HK654" s="51"/>
      <c r="HL654" s="51"/>
      <c r="HM654" s="51"/>
      <c r="HN654" s="51"/>
      <c r="HO654" s="51"/>
      <c r="HP654" s="51"/>
      <c r="HQ654" s="51"/>
      <c r="HR654" s="51"/>
      <c r="HS654" s="51"/>
      <c r="HT654" s="51"/>
      <c r="HU654" s="51"/>
      <c r="HV654" s="51"/>
      <c r="HW654" s="51"/>
      <c r="HX654" s="51"/>
      <c r="HY654" s="51"/>
      <c r="HZ654" s="51"/>
      <c r="IA654" s="51"/>
      <c r="IB654" s="51"/>
      <c r="IC654" s="51"/>
      <c r="ID654" s="51"/>
      <c r="IE654" s="51"/>
      <c r="IF654" s="51"/>
      <c r="IG654" s="51"/>
      <c r="IH654" s="51"/>
      <c r="II654" s="51"/>
      <c r="IJ654" s="51"/>
      <c r="IK654" s="51"/>
      <c r="IL654" s="51"/>
      <c r="IM654" s="51"/>
      <c r="IN654" s="51"/>
      <c r="IO654" s="51"/>
      <c r="IP654" s="51"/>
      <c r="IQ654" s="51"/>
      <c r="IR654" s="51"/>
      <c r="IS654" s="51"/>
      <c r="IT654" s="51"/>
      <c r="IU654" s="51"/>
    </row>
    <row r="655" spans="1:255" ht="12.75" customHeight="1" x14ac:dyDescent="0.2">
      <c r="A655" s="61"/>
      <c r="B655" s="61"/>
      <c r="C655" s="61"/>
      <c r="D655" s="61"/>
      <c r="E655" s="6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  <c r="GH655" s="51"/>
      <c r="GI655" s="51"/>
      <c r="GJ655" s="51"/>
      <c r="GK655" s="51"/>
      <c r="GL655" s="51"/>
      <c r="GM655" s="51"/>
      <c r="GN655" s="51"/>
      <c r="GO655" s="51"/>
      <c r="GP655" s="51"/>
      <c r="GQ655" s="51"/>
      <c r="GR655" s="51"/>
      <c r="GS655" s="51"/>
      <c r="GT655" s="51"/>
      <c r="GU655" s="51"/>
      <c r="GV655" s="51"/>
      <c r="GW655" s="51"/>
      <c r="GX655" s="51"/>
      <c r="GY655" s="51"/>
      <c r="GZ655" s="51"/>
      <c r="HA655" s="51"/>
      <c r="HB655" s="51"/>
      <c r="HC655" s="51"/>
      <c r="HD655" s="51"/>
      <c r="HE655" s="51"/>
      <c r="HF655" s="51"/>
      <c r="HG655" s="51"/>
      <c r="HH655" s="51"/>
      <c r="HI655" s="51"/>
      <c r="HJ655" s="51"/>
      <c r="HK655" s="51"/>
      <c r="HL655" s="51"/>
      <c r="HM655" s="51"/>
      <c r="HN655" s="51"/>
      <c r="HO655" s="51"/>
      <c r="HP655" s="51"/>
      <c r="HQ655" s="51"/>
      <c r="HR655" s="51"/>
      <c r="HS655" s="51"/>
      <c r="HT655" s="51"/>
      <c r="HU655" s="51"/>
      <c r="HV655" s="51"/>
      <c r="HW655" s="51"/>
      <c r="HX655" s="51"/>
      <c r="HY655" s="51"/>
      <c r="HZ655" s="51"/>
      <c r="IA655" s="51"/>
      <c r="IB655" s="51"/>
      <c r="IC655" s="51"/>
      <c r="ID655" s="51"/>
      <c r="IE655" s="51"/>
      <c r="IF655" s="51"/>
      <c r="IG655" s="51"/>
      <c r="IH655" s="51"/>
      <c r="II655" s="51"/>
      <c r="IJ655" s="51"/>
      <c r="IK655" s="51"/>
      <c r="IL655" s="51"/>
      <c r="IM655" s="51"/>
      <c r="IN655" s="51"/>
      <c r="IO655" s="51"/>
      <c r="IP655" s="51"/>
      <c r="IQ655" s="51"/>
      <c r="IR655" s="51"/>
      <c r="IS655" s="51"/>
      <c r="IT655" s="51"/>
      <c r="IU655" s="51"/>
    </row>
    <row r="656" spans="1:255" ht="12.75" customHeight="1" x14ac:dyDescent="0.2">
      <c r="A656" s="61"/>
      <c r="B656" s="61"/>
      <c r="C656" s="61"/>
      <c r="D656" s="61"/>
      <c r="E656" s="6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  <c r="GH656" s="51"/>
      <c r="GI656" s="51"/>
      <c r="GJ656" s="51"/>
      <c r="GK656" s="51"/>
      <c r="GL656" s="51"/>
      <c r="GM656" s="51"/>
      <c r="GN656" s="51"/>
      <c r="GO656" s="51"/>
      <c r="GP656" s="51"/>
      <c r="GQ656" s="51"/>
      <c r="GR656" s="51"/>
      <c r="GS656" s="51"/>
      <c r="GT656" s="51"/>
      <c r="GU656" s="51"/>
      <c r="GV656" s="51"/>
      <c r="GW656" s="51"/>
      <c r="GX656" s="51"/>
      <c r="GY656" s="51"/>
      <c r="GZ656" s="51"/>
      <c r="HA656" s="51"/>
      <c r="HB656" s="51"/>
      <c r="HC656" s="51"/>
      <c r="HD656" s="51"/>
      <c r="HE656" s="51"/>
      <c r="HF656" s="51"/>
      <c r="HG656" s="51"/>
      <c r="HH656" s="51"/>
      <c r="HI656" s="51"/>
      <c r="HJ656" s="51"/>
      <c r="HK656" s="51"/>
      <c r="HL656" s="51"/>
      <c r="HM656" s="51"/>
      <c r="HN656" s="51"/>
      <c r="HO656" s="51"/>
      <c r="HP656" s="51"/>
      <c r="HQ656" s="51"/>
      <c r="HR656" s="51"/>
      <c r="HS656" s="51"/>
      <c r="HT656" s="51"/>
      <c r="HU656" s="51"/>
      <c r="HV656" s="51"/>
      <c r="HW656" s="51"/>
      <c r="HX656" s="51"/>
      <c r="HY656" s="51"/>
      <c r="HZ656" s="51"/>
      <c r="IA656" s="51"/>
      <c r="IB656" s="51"/>
      <c r="IC656" s="51"/>
      <c r="ID656" s="51"/>
      <c r="IE656" s="51"/>
      <c r="IF656" s="51"/>
      <c r="IG656" s="51"/>
      <c r="IH656" s="51"/>
      <c r="II656" s="51"/>
      <c r="IJ656" s="51"/>
      <c r="IK656" s="51"/>
      <c r="IL656" s="51"/>
      <c r="IM656" s="51"/>
      <c r="IN656" s="51"/>
      <c r="IO656" s="51"/>
      <c r="IP656" s="51"/>
      <c r="IQ656" s="51"/>
      <c r="IR656" s="51"/>
      <c r="IS656" s="51"/>
      <c r="IT656" s="51"/>
      <c r="IU656" s="51"/>
    </row>
    <row r="657" spans="1:255" ht="12.75" customHeight="1" x14ac:dyDescent="0.2">
      <c r="A657" s="61"/>
      <c r="B657" s="61"/>
      <c r="C657" s="61"/>
      <c r="D657" s="61"/>
      <c r="E657" s="6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  <c r="GH657" s="51"/>
      <c r="GI657" s="51"/>
      <c r="GJ657" s="51"/>
      <c r="GK657" s="51"/>
      <c r="GL657" s="51"/>
      <c r="GM657" s="51"/>
      <c r="GN657" s="51"/>
      <c r="GO657" s="51"/>
      <c r="GP657" s="51"/>
      <c r="GQ657" s="51"/>
      <c r="GR657" s="51"/>
      <c r="GS657" s="51"/>
      <c r="GT657" s="51"/>
      <c r="GU657" s="51"/>
      <c r="GV657" s="51"/>
      <c r="GW657" s="51"/>
      <c r="GX657" s="51"/>
      <c r="GY657" s="51"/>
      <c r="GZ657" s="51"/>
      <c r="HA657" s="51"/>
      <c r="HB657" s="51"/>
      <c r="HC657" s="51"/>
      <c r="HD657" s="51"/>
      <c r="HE657" s="51"/>
      <c r="HF657" s="51"/>
      <c r="HG657" s="51"/>
      <c r="HH657" s="51"/>
      <c r="HI657" s="51"/>
      <c r="HJ657" s="51"/>
      <c r="HK657" s="51"/>
      <c r="HL657" s="51"/>
      <c r="HM657" s="51"/>
      <c r="HN657" s="51"/>
      <c r="HO657" s="51"/>
      <c r="HP657" s="51"/>
      <c r="HQ657" s="51"/>
      <c r="HR657" s="51"/>
      <c r="HS657" s="51"/>
      <c r="HT657" s="51"/>
      <c r="HU657" s="51"/>
      <c r="HV657" s="51"/>
      <c r="HW657" s="51"/>
      <c r="HX657" s="51"/>
      <c r="HY657" s="51"/>
      <c r="HZ657" s="51"/>
      <c r="IA657" s="51"/>
      <c r="IB657" s="51"/>
      <c r="IC657" s="51"/>
      <c r="ID657" s="51"/>
      <c r="IE657" s="51"/>
      <c r="IF657" s="51"/>
      <c r="IG657" s="51"/>
      <c r="IH657" s="51"/>
      <c r="II657" s="51"/>
      <c r="IJ657" s="51"/>
      <c r="IK657" s="51"/>
      <c r="IL657" s="51"/>
      <c r="IM657" s="51"/>
      <c r="IN657" s="51"/>
      <c r="IO657" s="51"/>
      <c r="IP657" s="51"/>
      <c r="IQ657" s="51"/>
      <c r="IR657" s="51"/>
      <c r="IS657" s="51"/>
      <c r="IT657" s="51"/>
      <c r="IU657" s="51"/>
    </row>
    <row r="658" spans="1:255" ht="12.75" customHeight="1" x14ac:dyDescent="0.2">
      <c r="A658" s="61"/>
      <c r="B658" s="61"/>
      <c r="C658" s="61"/>
      <c r="D658" s="61"/>
      <c r="E658" s="6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  <c r="GH658" s="51"/>
      <c r="GI658" s="51"/>
      <c r="GJ658" s="51"/>
      <c r="GK658" s="51"/>
      <c r="GL658" s="51"/>
      <c r="GM658" s="51"/>
      <c r="GN658" s="51"/>
      <c r="GO658" s="51"/>
      <c r="GP658" s="51"/>
      <c r="GQ658" s="51"/>
      <c r="GR658" s="51"/>
      <c r="GS658" s="51"/>
      <c r="GT658" s="51"/>
      <c r="GU658" s="51"/>
      <c r="GV658" s="51"/>
      <c r="GW658" s="51"/>
      <c r="GX658" s="51"/>
      <c r="GY658" s="51"/>
      <c r="GZ658" s="51"/>
      <c r="HA658" s="51"/>
      <c r="HB658" s="51"/>
      <c r="HC658" s="51"/>
      <c r="HD658" s="51"/>
      <c r="HE658" s="51"/>
      <c r="HF658" s="51"/>
      <c r="HG658" s="51"/>
      <c r="HH658" s="51"/>
      <c r="HI658" s="51"/>
      <c r="HJ658" s="51"/>
      <c r="HK658" s="51"/>
      <c r="HL658" s="51"/>
      <c r="HM658" s="51"/>
      <c r="HN658" s="51"/>
      <c r="HO658" s="51"/>
      <c r="HP658" s="51"/>
      <c r="HQ658" s="51"/>
      <c r="HR658" s="51"/>
      <c r="HS658" s="51"/>
      <c r="HT658" s="51"/>
      <c r="HU658" s="51"/>
      <c r="HV658" s="51"/>
      <c r="HW658" s="51"/>
      <c r="HX658" s="51"/>
      <c r="HY658" s="51"/>
      <c r="HZ658" s="51"/>
      <c r="IA658" s="51"/>
      <c r="IB658" s="51"/>
      <c r="IC658" s="51"/>
      <c r="ID658" s="51"/>
      <c r="IE658" s="51"/>
      <c r="IF658" s="51"/>
      <c r="IG658" s="51"/>
      <c r="IH658" s="51"/>
      <c r="II658" s="51"/>
      <c r="IJ658" s="51"/>
      <c r="IK658" s="51"/>
      <c r="IL658" s="51"/>
      <c r="IM658" s="51"/>
      <c r="IN658" s="51"/>
      <c r="IO658" s="51"/>
      <c r="IP658" s="51"/>
      <c r="IQ658" s="51"/>
      <c r="IR658" s="51"/>
      <c r="IS658" s="51"/>
      <c r="IT658" s="51"/>
      <c r="IU658" s="51"/>
    </row>
    <row r="659" spans="1:255" ht="12.75" customHeight="1" x14ac:dyDescent="0.2">
      <c r="A659" s="61"/>
      <c r="B659" s="61"/>
      <c r="C659" s="61"/>
      <c r="D659" s="61"/>
      <c r="E659" s="6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  <c r="GH659" s="51"/>
      <c r="GI659" s="51"/>
      <c r="GJ659" s="51"/>
      <c r="GK659" s="51"/>
      <c r="GL659" s="51"/>
      <c r="GM659" s="51"/>
      <c r="GN659" s="51"/>
      <c r="GO659" s="51"/>
      <c r="GP659" s="51"/>
      <c r="GQ659" s="51"/>
      <c r="GR659" s="51"/>
      <c r="GS659" s="51"/>
      <c r="GT659" s="51"/>
      <c r="GU659" s="51"/>
      <c r="GV659" s="51"/>
      <c r="GW659" s="51"/>
      <c r="GX659" s="51"/>
      <c r="GY659" s="51"/>
      <c r="GZ659" s="51"/>
      <c r="HA659" s="51"/>
      <c r="HB659" s="51"/>
      <c r="HC659" s="51"/>
      <c r="HD659" s="51"/>
      <c r="HE659" s="51"/>
      <c r="HF659" s="51"/>
      <c r="HG659" s="51"/>
      <c r="HH659" s="51"/>
      <c r="HI659" s="51"/>
      <c r="HJ659" s="51"/>
      <c r="HK659" s="51"/>
      <c r="HL659" s="51"/>
      <c r="HM659" s="51"/>
      <c r="HN659" s="51"/>
      <c r="HO659" s="51"/>
      <c r="HP659" s="51"/>
      <c r="HQ659" s="51"/>
      <c r="HR659" s="51"/>
      <c r="HS659" s="51"/>
      <c r="HT659" s="51"/>
      <c r="HU659" s="51"/>
      <c r="HV659" s="51"/>
      <c r="HW659" s="51"/>
      <c r="HX659" s="51"/>
      <c r="HY659" s="51"/>
      <c r="HZ659" s="51"/>
      <c r="IA659" s="51"/>
      <c r="IB659" s="51"/>
      <c r="IC659" s="51"/>
      <c r="ID659" s="51"/>
      <c r="IE659" s="51"/>
      <c r="IF659" s="51"/>
      <c r="IG659" s="51"/>
      <c r="IH659" s="51"/>
      <c r="II659" s="51"/>
      <c r="IJ659" s="51"/>
      <c r="IK659" s="51"/>
      <c r="IL659" s="51"/>
      <c r="IM659" s="51"/>
      <c r="IN659" s="51"/>
      <c r="IO659" s="51"/>
      <c r="IP659" s="51"/>
      <c r="IQ659" s="51"/>
      <c r="IR659" s="51"/>
      <c r="IS659" s="51"/>
      <c r="IT659" s="51"/>
      <c r="IU659" s="51"/>
    </row>
    <row r="660" spans="1:255" ht="12.75" customHeight="1" x14ac:dyDescent="0.2">
      <c r="A660" s="61"/>
      <c r="B660" s="61"/>
      <c r="C660" s="61"/>
      <c r="D660" s="61"/>
      <c r="E660" s="6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  <c r="GH660" s="51"/>
      <c r="GI660" s="51"/>
      <c r="GJ660" s="51"/>
      <c r="GK660" s="51"/>
      <c r="GL660" s="51"/>
      <c r="GM660" s="51"/>
      <c r="GN660" s="51"/>
      <c r="GO660" s="51"/>
      <c r="GP660" s="51"/>
      <c r="GQ660" s="51"/>
      <c r="GR660" s="51"/>
      <c r="GS660" s="51"/>
      <c r="GT660" s="51"/>
      <c r="GU660" s="51"/>
      <c r="GV660" s="51"/>
      <c r="GW660" s="51"/>
      <c r="GX660" s="51"/>
      <c r="GY660" s="51"/>
      <c r="GZ660" s="51"/>
      <c r="HA660" s="51"/>
      <c r="HB660" s="51"/>
      <c r="HC660" s="51"/>
      <c r="HD660" s="51"/>
      <c r="HE660" s="51"/>
      <c r="HF660" s="51"/>
      <c r="HG660" s="51"/>
      <c r="HH660" s="51"/>
      <c r="HI660" s="51"/>
      <c r="HJ660" s="51"/>
      <c r="HK660" s="51"/>
      <c r="HL660" s="51"/>
      <c r="HM660" s="51"/>
      <c r="HN660" s="51"/>
      <c r="HO660" s="51"/>
      <c r="HP660" s="51"/>
      <c r="HQ660" s="51"/>
      <c r="HR660" s="51"/>
      <c r="HS660" s="51"/>
      <c r="HT660" s="51"/>
      <c r="HU660" s="51"/>
      <c r="HV660" s="51"/>
      <c r="HW660" s="51"/>
      <c r="HX660" s="51"/>
      <c r="HY660" s="51"/>
      <c r="HZ660" s="51"/>
      <c r="IA660" s="51"/>
      <c r="IB660" s="51"/>
      <c r="IC660" s="51"/>
      <c r="ID660" s="51"/>
      <c r="IE660" s="51"/>
      <c r="IF660" s="51"/>
      <c r="IG660" s="51"/>
      <c r="IH660" s="51"/>
      <c r="II660" s="51"/>
      <c r="IJ660" s="51"/>
      <c r="IK660" s="51"/>
      <c r="IL660" s="51"/>
      <c r="IM660" s="51"/>
      <c r="IN660" s="51"/>
      <c r="IO660" s="51"/>
      <c r="IP660" s="51"/>
      <c r="IQ660" s="51"/>
      <c r="IR660" s="51"/>
      <c r="IS660" s="51"/>
      <c r="IT660" s="51"/>
      <c r="IU660" s="51"/>
    </row>
    <row r="661" spans="1:255" ht="12.75" customHeight="1" x14ac:dyDescent="0.2">
      <c r="A661" s="61"/>
      <c r="B661" s="61"/>
      <c r="C661" s="61"/>
      <c r="D661" s="61"/>
      <c r="E661" s="6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  <c r="GH661" s="51"/>
      <c r="GI661" s="51"/>
      <c r="GJ661" s="51"/>
      <c r="GK661" s="51"/>
      <c r="GL661" s="51"/>
      <c r="GM661" s="51"/>
      <c r="GN661" s="51"/>
      <c r="GO661" s="51"/>
      <c r="GP661" s="51"/>
      <c r="GQ661" s="51"/>
      <c r="GR661" s="51"/>
      <c r="GS661" s="51"/>
      <c r="GT661" s="51"/>
      <c r="GU661" s="51"/>
      <c r="GV661" s="51"/>
      <c r="GW661" s="51"/>
      <c r="GX661" s="51"/>
      <c r="GY661" s="51"/>
      <c r="GZ661" s="51"/>
      <c r="HA661" s="51"/>
      <c r="HB661" s="51"/>
      <c r="HC661" s="51"/>
      <c r="HD661" s="51"/>
      <c r="HE661" s="51"/>
      <c r="HF661" s="51"/>
      <c r="HG661" s="51"/>
      <c r="HH661" s="51"/>
      <c r="HI661" s="51"/>
      <c r="HJ661" s="51"/>
      <c r="HK661" s="51"/>
      <c r="HL661" s="51"/>
      <c r="HM661" s="51"/>
      <c r="HN661" s="51"/>
      <c r="HO661" s="51"/>
      <c r="HP661" s="51"/>
      <c r="HQ661" s="51"/>
      <c r="HR661" s="51"/>
      <c r="HS661" s="51"/>
      <c r="HT661" s="51"/>
      <c r="HU661" s="51"/>
      <c r="HV661" s="51"/>
      <c r="HW661" s="51"/>
      <c r="HX661" s="51"/>
      <c r="HY661" s="51"/>
      <c r="HZ661" s="51"/>
      <c r="IA661" s="51"/>
      <c r="IB661" s="51"/>
      <c r="IC661" s="51"/>
      <c r="ID661" s="51"/>
      <c r="IE661" s="51"/>
      <c r="IF661" s="51"/>
      <c r="IG661" s="51"/>
      <c r="IH661" s="51"/>
      <c r="II661" s="51"/>
      <c r="IJ661" s="51"/>
      <c r="IK661" s="51"/>
      <c r="IL661" s="51"/>
      <c r="IM661" s="51"/>
      <c r="IN661" s="51"/>
      <c r="IO661" s="51"/>
      <c r="IP661" s="51"/>
      <c r="IQ661" s="51"/>
      <c r="IR661" s="51"/>
      <c r="IS661" s="51"/>
      <c r="IT661" s="51"/>
      <c r="IU661" s="51"/>
    </row>
    <row r="662" spans="1:255" ht="12.75" customHeight="1" x14ac:dyDescent="0.2">
      <c r="A662" s="61"/>
      <c r="B662" s="61"/>
      <c r="C662" s="61"/>
      <c r="D662" s="61"/>
      <c r="E662" s="6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  <c r="GH662" s="51"/>
      <c r="GI662" s="51"/>
      <c r="GJ662" s="51"/>
      <c r="GK662" s="51"/>
      <c r="GL662" s="51"/>
      <c r="GM662" s="51"/>
      <c r="GN662" s="51"/>
      <c r="GO662" s="51"/>
      <c r="GP662" s="51"/>
      <c r="GQ662" s="51"/>
      <c r="GR662" s="51"/>
      <c r="GS662" s="51"/>
      <c r="GT662" s="51"/>
      <c r="GU662" s="51"/>
      <c r="GV662" s="51"/>
      <c r="GW662" s="51"/>
      <c r="GX662" s="51"/>
      <c r="GY662" s="51"/>
      <c r="GZ662" s="51"/>
      <c r="HA662" s="51"/>
      <c r="HB662" s="51"/>
      <c r="HC662" s="51"/>
      <c r="HD662" s="51"/>
      <c r="HE662" s="51"/>
      <c r="HF662" s="51"/>
      <c r="HG662" s="51"/>
      <c r="HH662" s="51"/>
      <c r="HI662" s="51"/>
      <c r="HJ662" s="51"/>
      <c r="HK662" s="51"/>
      <c r="HL662" s="51"/>
      <c r="HM662" s="51"/>
      <c r="HN662" s="51"/>
      <c r="HO662" s="51"/>
      <c r="HP662" s="51"/>
      <c r="HQ662" s="51"/>
      <c r="HR662" s="51"/>
      <c r="HS662" s="51"/>
      <c r="HT662" s="51"/>
      <c r="HU662" s="51"/>
      <c r="HV662" s="51"/>
      <c r="HW662" s="51"/>
      <c r="HX662" s="51"/>
      <c r="HY662" s="51"/>
      <c r="HZ662" s="51"/>
      <c r="IA662" s="51"/>
      <c r="IB662" s="51"/>
      <c r="IC662" s="51"/>
      <c r="ID662" s="51"/>
      <c r="IE662" s="51"/>
      <c r="IF662" s="51"/>
      <c r="IG662" s="51"/>
      <c r="IH662" s="51"/>
      <c r="II662" s="51"/>
      <c r="IJ662" s="51"/>
      <c r="IK662" s="51"/>
      <c r="IL662" s="51"/>
      <c r="IM662" s="51"/>
      <c r="IN662" s="51"/>
      <c r="IO662" s="51"/>
      <c r="IP662" s="51"/>
      <c r="IQ662" s="51"/>
      <c r="IR662" s="51"/>
      <c r="IS662" s="51"/>
      <c r="IT662" s="51"/>
      <c r="IU662" s="51"/>
    </row>
    <row r="663" spans="1:255" ht="12.75" customHeight="1" x14ac:dyDescent="0.2">
      <c r="A663" s="61"/>
      <c r="B663" s="61"/>
      <c r="C663" s="61"/>
      <c r="D663" s="61"/>
      <c r="E663" s="6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  <c r="GH663" s="51"/>
      <c r="GI663" s="51"/>
      <c r="GJ663" s="51"/>
      <c r="GK663" s="51"/>
      <c r="GL663" s="51"/>
      <c r="GM663" s="51"/>
      <c r="GN663" s="51"/>
      <c r="GO663" s="51"/>
      <c r="GP663" s="51"/>
      <c r="GQ663" s="51"/>
      <c r="GR663" s="51"/>
      <c r="GS663" s="51"/>
      <c r="GT663" s="51"/>
      <c r="GU663" s="51"/>
      <c r="GV663" s="51"/>
      <c r="GW663" s="51"/>
      <c r="GX663" s="51"/>
      <c r="GY663" s="51"/>
      <c r="GZ663" s="51"/>
      <c r="HA663" s="51"/>
      <c r="HB663" s="51"/>
      <c r="HC663" s="51"/>
      <c r="HD663" s="51"/>
      <c r="HE663" s="51"/>
      <c r="HF663" s="51"/>
      <c r="HG663" s="51"/>
      <c r="HH663" s="51"/>
      <c r="HI663" s="51"/>
      <c r="HJ663" s="51"/>
      <c r="HK663" s="51"/>
      <c r="HL663" s="51"/>
      <c r="HM663" s="51"/>
      <c r="HN663" s="51"/>
      <c r="HO663" s="51"/>
      <c r="HP663" s="51"/>
      <c r="HQ663" s="51"/>
      <c r="HR663" s="51"/>
      <c r="HS663" s="51"/>
      <c r="HT663" s="51"/>
      <c r="HU663" s="51"/>
      <c r="HV663" s="51"/>
      <c r="HW663" s="51"/>
      <c r="HX663" s="51"/>
      <c r="HY663" s="51"/>
      <c r="HZ663" s="51"/>
      <c r="IA663" s="51"/>
      <c r="IB663" s="51"/>
      <c r="IC663" s="51"/>
      <c r="ID663" s="51"/>
      <c r="IE663" s="51"/>
      <c r="IF663" s="51"/>
      <c r="IG663" s="51"/>
      <c r="IH663" s="51"/>
      <c r="II663" s="51"/>
      <c r="IJ663" s="51"/>
      <c r="IK663" s="51"/>
      <c r="IL663" s="51"/>
      <c r="IM663" s="51"/>
      <c r="IN663" s="51"/>
      <c r="IO663" s="51"/>
      <c r="IP663" s="51"/>
      <c r="IQ663" s="51"/>
      <c r="IR663" s="51"/>
      <c r="IS663" s="51"/>
      <c r="IT663" s="51"/>
      <c r="IU663" s="51"/>
    </row>
    <row r="664" spans="1:255" ht="12.75" customHeight="1" x14ac:dyDescent="0.2">
      <c r="A664" s="61"/>
      <c r="B664" s="61"/>
      <c r="C664" s="61"/>
      <c r="D664" s="61"/>
      <c r="E664" s="6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  <c r="GH664" s="51"/>
      <c r="GI664" s="51"/>
      <c r="GJ664" s="51"/>
      <c r="GK664" s="51"/>
      <c r="GL664" s="51"/>
      <c r="GM664" s="51"/>
      <c r="GN664" s="51"/>
      <c r="GO664" s="51"/>
      <c r="GP664" s="51"/>
      <c r="GQ664" s="51"/>
      <c r="GR664" s="51"/>
      <c r="GS664" s="51"/>
      <c r="GT664" s="51"/>
      <c r="GU664" s="51"/>
      <c r="GV664" s="51"/>
      <c r="GW664" s="51"/>
      <c r="GX664" s="51"/>
      <c r="GY664" s="51"/>
      <c r="GZ664" s="51"/>
      <c r="HA664" s="51"/>
      <c r="HB664" s="51"/>
      <c r="HC664" s="51"/>
      <c r="HD664" s="51"/>
      <c r="HE664" s="51"/>
      <c r="HF664" s="51"/>
      <c r="HG664" s="51"/>
      <c r="HH664" s="51"/>
      <c r="HI664" s="51"/>
      <c r="HJ664" s="51"/>
      <c r="HK664" s="51"/>
      <c r="HL664" s="51"/>
      <c r="HM664" s="51"/>
      <c r="HN664" s="51"/>
      <c r="HO664" s="51"/>
      <c r="HP664" s="51"/>
      <c r="HQ664" s="51"/>
      <c r="HR664" s="51"/>
      <c r="HS664" s="51"/>
      <c r="HT664" s="51"/>
      <c r="HU664" s="51"/>
      <c r="HV664" s="51"/>
      <c r="HW664" s="51"/>
      <c r="HX664" s="51"/>
      <c r="HY664" s="51"/>
      <c r="HZ664" s="51"/>
      <c r="IA664" s="51"/>
      <c r="IB664" s="51"/>
      <c r="IC664" s="51"/>
      <c r="ID664" s="51"/>
      <c r="IE664" s="51"/>
      <c r="IF664" s="51"/>
      <c r="IG664" s="51"/>
      <c r="IH664" s="51"/>
      <c r="II664" s="51"/>
      <c r="IJ664" s="51"/>
      <c r="IK664" s="51"/>
      <c r="IL664" s="51"/>
      <c r="IM664" s="51"/>
      <c r="IN664" s="51"/>
      <c r="IO664" s="51"/>
      <c r="IP664" s="51"/>
      <c r="IQ664" s="51"/>
      <c r="IR664" s="51"/>
      <c r="IS664" s="51"/>
      <c r="IT664" s="51"/>
      <c r="IU664" s="51"/>
    </row>
    <row r="665" spans="1:255" ht="12.75" customHeight="1" x14ac:dyDescent="0.2">
      <c r="A665" s="61"/>
      <c r="B665" s="61"/>
      <c r="C665" s="61"/>
      <c r="D665" s="61"/>
      <c r="E665" s="6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  <c r="GS665" s="51"/>
      <c r="GT665" s="51"/>
      <c r="GU665" s="51"/>
      <c r="GV665" s="51"/>
      <c r="GW665" s="51"/>
      <c r="GX665" s="51"/>
      <c r="GY665" s="51"/>
      <c r="GZ665" s="51"/>
      <c r="HA665" s="51"/>
      <c r="HB665" s="51"/>
      <c r="HC665" s="51"/>
      <c r="HD665" s="51"/>
      <c r="HE665" s="51"/>
      <c r="HF665" s="51"/>
      <c r="HG665" s="51"/>
      <c r="HH665" s="51"/>
      <c r="HI665" s="51"/>
      <c r="HJ665" s="51"/>
      <c r="HK665" s="51"/>
      <c r="HL665" s="51"/>
      <c r="HM665" s="51"/>
      <c r="HN665" s="51"/>
      <c r="HO665" s="51"/>
      <c r="HP665" s="51"/>
      <c r="HQ665" s="51"/>
      <c r="HR665" s="51"/>
      <c r="HS665" s="51"/>
      <c r="HT665" s="51"/>
      <c r="HU665" s="51"/>
      <c r="HV665" s="51"/>
      <c r="HW665" s="51"/>
      <c r="HX665" s="51"/>
      <c r="HY665" s="51"/>
      <c r="HZ665" s="51"/>
      <c r="IA665" s="51"/>
      <c r="IB665" s="51"/>
      <c r="IC665" s="51"/>
      <c r="ID665" s="51"/>
      <c r="IE665" s="51"/>
      <c r="IF665" s="51"/>
      <c r="IG665" s="51"/>
      <c r="IH665" s="51"/>
      <c r="II665" s="51"/>
      <c r="IJ665" s="51"/>
      <c r="IK665" s="51"/>
      <c r="IL665" s="51"/>
      <c r="IM665" s="51"/>
      <c r="IN665" s="51"/>
      <c r="IO665" s="51"/>
      <c r="IP665" s="51"/>
      <c r="IQ665" s="51"/>
      <c r="IR665" s="51"/>
      <c r="IS665" s="51"/>
      <c r="IT665" s="51"/>
      <c r="IU665" s="51"/>
    </row>
    <row r="666" spans="1:255" ht="12.75" customHeight="1" x14ac:dyDescent="0.2">
      <c r="A666" s="61"/>
      <c r="B666" s="61"/>
      <c r="C666" s="61"/>
      <c r="D666" s="61"/>
      <c r="E666" s="6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  <c r="GH666" s="51"/>
      <c r="GI666" s="51"/>
      <c r="GJ666" s="51"/>
      <c r="GK666" s="51"/>
      <c r="GL666" s="51"/>
      <c r="GM666" s="51"/>
      <c r="GN666" s="51"/>
      <c r="GO666" s="51"/>
      <c r="GP666" s="51"/>
      <c r="GQ666" s="51"/>
      <c r="GR666" s="51"/>
      <c r="GS666" s="51"/>
      <c r="GT666" s="51"/>
      <c r="GU666" s="51"/>
      <c r="GV666" s="51"/>
      <c r="GW666" s="51"/>
      <c r="GX666" s="51"/>
      <c r="GY666" s="51"/>
      <c r="GZ666" s="51"/>
      <c r="HA666" s="51"/>
      <c r="HB666" s="51"/>
      <c r="HC666" s="51"/>
      <c r="HD666" s="51"/>
      <c r="HE666" s="51"/>
      <c r="HF666" s="51"/>
      <c r="HG666" s="51"/>
      <c r="HH666" s="51"/>
      <c r="HI666" s="51"/>
      <c r="HJ666" s="51"/>
      <c r="HK666" s="51"/>
      <c r="HL666" s="51"/>
      <c r="HM666" s="51"/>
      <c r="HN666" s="51"/>
      <c r="HO666" s="51"/>
      <c r="HP666" s="51"/>
      <c r="HQ666" s="51"/>
      <c r="HR666" s="51"/>
      <c r="HS666" s="51"/>
      <c r="HT666" s="51"/>
      <c r="HU666" s="51"/>
      <c r="HV666" s="51"/>
      <c r="HW666" s="51"/>
      <c r="HX666" s="51"/>
      <c r="HY666" s="51"/>
      <c r="HZ666" s="51"/>
      <c r="IA666" s="51"/>
      <c r="IB666" s="51"/>
      <c r="IC666" s="51"/>
      <c r="ID666" s="51"/>
      <c r="IE666" s="51"/>
      <c r="IF666" s="51"/>
      <c r="IG666" s="51"/>
      <c r="IH666" s="51"/>
      <c r="II666" s="51"/>
      <c r="IJ666" s="51"/>
      <c r="IK666" s="51"/>
      <c r="IL666" s="51"/>
      <c r="IM666" s="51"/>
      <c r="IN666" s="51"/>
      <c r="IO666" s="51"/>
      <c r="IP666" s="51"/>
      <c r="IQ666" s="51"/>
      <c r="IR666" s="51"/>
      <c r="IS666" s="51"/>
      <c r="IT666" s="51"/>
      <c r="IU666" s="51"/>
    </row>
    <row r="667" spans="1:255" ht="12.75" customHeight="1" x14ac:dyDescent="0.2">
      <c r="A667" s="61"/>
      <c r="B667" s="61"/>
      <c r="C667" s="61"/>
      <c r="D667" s="61"/>
      <c r="E667" s="6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  <c r="GH667" s="51"/>
      <c r="GI667" s="51"/>
      <c r="GJ667" s="51"/>
      <c r="GK667" s="51"/>
      <c r="GL667" s="51"/>
      <c r="GM667" s="51"/>
      <c r="GN667" s="51"/>
      <c r="GO667" s="51"/>
      <c r="GP667" s="51"/>
      <c r="GQ667" s="51"/>
      <c r="GR667" s="51"/>
      <c r="GS667" s="51"/>
      <c r="GT667" s="51"/>
      <c r="GU667" s="51"/>
      <c r="GV667" s="51"/>
      <c r="GW667" s="51"/>
      <c r="GX667" s="51"/>
      <c r="GY667" s="51"/>
      <c r="GZ667" s="51"/>
      <c r="HA667" s="51"/>
      <c r="HB667" s="51"/>
      <c r="HC667" s="51"/>
      <c r="HD667" s="51"/>
      <c r="HE667" s="51"/>
      <c r="HF667" s="51"/>
      <c r="HG667" s="51"/>
      <c r="HH667" s="51"/>
      <c r="HI667" s="51"/>
      <c r="HJ667" s="51"/>
      <c r="HK667" s="51"/>
      <c r="HL667" s="51"/>
      <c r="HM667" s="51"/>
      <c r="HN667" s="51"/>
      <c r="HO667" s="51"/>
      <c r="HP667" s="51"/>
      <c r="HQ667" s="51"/>
      <c r="HR667" s="51"/>
      <c r="HS667" s="51"/>
      <c r="HT667" s="51"/>
      <c r="HU667" s="51"/>
      <c r="HV667" s="51"/>
      <c r="HW667" s="51"/>
      <c r="HX667" s="51"/>
      <c r="HY667" s="51"/>
      <c r="HZ667" s="51"/>
      <c r="IA667" s="51"/>
      <c r="IB667" s="51"/>
      <c r="IC667" s="51"/>
      <c r="ID667" s="51"/>
      <c r="IE667" s="51"/>
      <c r="IF667" s="51"/>
      <c r="IG667" s="51"/>
      <c r="IH667" s="51"/>
      <c r="II667" s="51"/>
      <c r="IJ667" s="51"/>
      <c r="IK667" s="51"/>
      <c r="IL667" s="51"/>
      <c r="IM667" s="51"/>
      <c r="IN667" s="51"/>
      <c r="IO667" s="51"/>
      <c r="IP667" s="51"/>
      <c r="IQ667" s="51"/>
      <c r="IR667" s="51"/>
      <c r="IS667" s="51"/>
      <c r="IT667" s="51"/>
      <c r="IU667" s="51"/>
    </row>
    <row r="668" spans="1:255" ht="12.75" customHeight="1" x14ac:dyDescent="0.2">
      <c r="A668" s="61"/>
      <c r="B668" s="61"/>
      <c r="C668" s="61"/>
      <c r="D668" s="61"/>
      <c r="E668" s="6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  <c r="GH668" s="51"/>
      <c r="GI668" s="51"/>
      <c r="GJ668" s="51"/>
      <c r="GK668" s="51"/>
      <c r="GL668" s="51"/>
      <c r="GM668" s="51"/>
      <c r="GN668" s="51"/>
      <c r="GO668" s="51"/>
      <c r="GP668" s="51"/>
      <c r="GQ668" s="51"/>
      <c r="GR668" s="51"/>
      <c r="GS668" s="51"/>
      <c r="GT668" s="51"/>
      <c r="GU668" s="51"/>
      <c r="GV668" s="51"/>
      <c r="GW668" s="51"/>
      <c r="GX668" s="51"/>
      <c r="GY668" s="51"/>
      <c r="GZ668" s="51"/>
      <c r="HA668" s="51"/>
      <c r="HB668" s="51"/>
      <c r="HC668" s="51"/>
      <c r="HD668" s="51"/>
      <c r="HE668" s="51"/>
      <c r="HF668" s="51"/>
      <c r="HG668" s="51"/>
      <c r="HH668" s="51"/>
      <c r="HI668" s="51"/>
      <c r="HJ668" s="51"/>
      <c r="HK668" s="51"/>
      <c r="HL668" s="51"/>
      <c r="HM668" s="51"/>
      <c r="HN668" s="51"/>
      <c r="HO668" s="51"/>
      <c r="HP668" s="51"/>
      <c r="HQ668" s="51"/>
      <c r="HR668" s="51"/>
      <c r="HS668" s="51"/>
      <c r="HT668" s="51"/>
      <c r="HU668" s="51"/>
      <c r="HV668" s="51"/>
      <c r="HW668" s="51"/>
      <c r="HX668" s="51"/>
      <c r="HY668" s="51"/>
      <c r="HZ668" s="51"/>
      <c r="IA668" s="51"/>
      <c r="IB668" s="51"/>
      <c r="IC668" s="51"/>
      <c r="ID668" s="51"/>
      <c r="IE668" s="51"/>
      <c r="IF668" s="51"/>
      <c r="IG668" s="51"/>
      <c r="IH668" s="51"/>
      <c r="II668" s="51"/>
      <c r="IJ668" s="51"/>
      <c r="IK668" s="51"/>
      <c r="IL668" s="51"/>
      <c r="IM668" s="51"/>
      <c r="IN668" s="51"/>
      <c r="IO668" s="51"/>
      <c r="IP668" s="51"/>
      <c r="IQ668" s="51"/>
      <c r="IR668" s="51"/>
      <c r="IS668" s="51"/>
      <c r="IT668" s="51"/>
      <c r="IU668" s="51"/>
    </row>
    <row r="669" spans="1:255" ht="12.75" customHeight="1" x14ac:dyDescent="0.2">
      <c r="A669" s="61"/>
      <c r="B669" s="61"/>
      <c r="C669" s="61"/>
      <c r="D669" s="61"/>
      <c r="E669" s="6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  <c r="GH669" s="51"/>
      <c r="GI669" s="51"/>
      <c r="GJ669" s="51"/>
      <c r="GK669" s="51"/>
      <c r="GL669" s="51"/>
      <c r="GM669" s="51"/>
      <c r="GN669" s="51"/>
      <c r="GO669" s="51"/>
      <c r="GP669" s="51"/>
      <c r="GQ669" s="51"/>
      <c r="GR669" s="51"/>
      <c r="GS669" s="51"/>
      <c r="GT669" s="51"/>
      <c r="GU669" s="51"/>
      <c r="GV669" s="51"/>
      <c r="GW669" s="51"/>
      <c r="GX669" s="51"/>
      <c r="GY669" s="51"/>
      <c r="GZ669" s="51"/>
      <c r="HA669" s="51"/>
      <c r="HB669" s="51"/>
      <c r="HC669" s="51"/>
      <c r="HD669" s="51"/>
      <c r="HE669" s="51"/>
      <c r="HF669" s="51"/>
      <c r="HG669" s="51"/>
      <c r="HH669" s="51"/>
      <c r="HI669" s="51"/>
      <c r="HJ669" s="51"/>
      <c r="HK669" s="51"/>
      <c r="HL669" s="51"/>
      <c r="HM669" s="51"/>
      <c r="HN669" s="51"/>
      <c r="HO669" s="51"/>
      <c r="HP669" s="51"/>
      <c r="HQ669" s="51"/>
      <c r="HR669" s="51"/>
      <c r="HS669" s="51"/>
      <c r="HT669" s="51"/>
      <c r="HU669" s="51"/>
      <c r="HV669" s="51"/>
      <c r="HW669" s="51"/>
      <c r="HX669" s="51"/>
      <c r="HY669" s="51"/>
      <c r="HZ669" s="51"/>
      <c r="IA669" s="51"/>
      <c r="IB669" s="51"/>
      <c r="IC669" s="51"/>
      <c r="ID669" s="51"/>
      <c r="IE669" s="51"/>
      <c r="IF669" s="51"/>
      <c r="IG669" s="51"/>
      <c r="IH669" s="51"/>
      <c r="II669" s="51"/>
      <c r="IJ669" s="51"/>
      <c r="IK669" s="51"/>
      <c r="IL669" s="51"/>
      <c r="IM669" s="51"/>
      <c r="IN669" s="51"/>
      <c r="IO669" s="51"/>
      <c r="IP669" s="51"/>
      <c r="IQ669" s="51"/>
      <c r="IR669" s="51"/>
      <c r="IS669" s="51"/>
      <c r="IT669" s="51"/>
      <c r="IU669" s="51"/>
    </row>
    <row r="670" spans="1:255" ht="12.75" customHeight="1" x14ac:dyDescent="0.2">
      <c r="A670" s="61"/>
      <c r="B670" s="61"/>
      <c r="C670" s="61"/>
      <c r="D670" s="61"/>
      <c r="E670" s="6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  <c r="GH670" s="51"/>
      <c r="GI670" s="51"/>
      <c r="GJ670" s="51"/>
      <c r="GK670" s="51"/>
      <c r="GL670" s="51"/>
      <c r="GM670" s="51"/>
      <c r="GN670" s="51"/>
      <c r="GO670" s="51"/>
      <c r="GP670" s="51"/>
      <c r="GQ670" s="51"/>
      <c r="GR670" s="51"/>
      <c r="GS670" s="51"/>
      <c r="GT670" s="51"/>
      <c r="GU670" s="51"/>
      <c r="GV670" s="51"/>
      <c r="GW670" s="51"/>
      <c r="GX670" s="51"/>
      <c r="GY670" s="51"/>
      <c r="GZ670" s="51"/>
      <c r="HA670" s="51"/>
      <c r="HB670" s="51"/>
      <c r="HC670" s="51"/>
      <c r="HD670" s="51"/>
      <c r="HE670" s="51"/>
      <c r="HF670" s="51"/>
      <c r="HG670" s="51"/>
      <c r="HH670" s="51"/>
      <c r="HI670" s="51"/>
      <c r="HJ670" s="51"/>
      <c r="HK670" s="51"/>
      <c r="HL670" s="51"/>
      <c r="HM670" s="51"/>
      <c r="HN670" s="51"/>
      <c r="HO670" s="51"/>
      <c r="HP670" s="51"/>
      <c r="HQ670" s="51"/>
      <c r="HR670" s="51"/>
      <c r="HS670" s="51"/>
      <c r="HT670" s="51"/>
      <c r="HU670" s="51"/>
      <c r="HV670" s="51"/>
      <c r="HW670" s="51"/>
      <c r="HX670" s="51"/>
      <c r="HY670" s="51"/>
      <c r="HZ670" s="51"/>
      <c r="IA670" s="51"/>
      <c r="IB670" s="51"/>
      <c r="IC670" s="51"/>
      <c r="ID670" s="51"/>
      <c r="IE670" s="51"/>
      <c r="IF670" s="51"/>
      <c r="IG670" s="51"/>
      <c r="IH670" s="51"/>
      <c r="II670" s="51"/>
      <c r="IJ670" s="51"/>
      <c r="IK670" s="51"/>
      <c r="IL670" s="51"/>
      <c r="IM670" s="51"/>
      <c r="IN670" s="51"/>
      <c r="IO670" s="51"/>
      <c r="IP670" s="51"/>
      <c r="IQ670" s="51"/>
      <c r="IR670" s="51"/>
      <c r="IS670" s="51"/>
      <c r="IT670" s="51"/>
      <c r="IU670" s="51"/>
    </row>
    <row r="671" spans="1:255" ht="12.75" customHeight="1" x14ac:dyDescent="0.2">
      <c r="A671" s="61"/>
      <c r="B671" s="61"/>
      <c r="C671" s="61"/>
      <c r="D671" s="61"/>
      <c r="E671" s="6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  <c r="GH671" s="51"/>
      <c r="GI671" s="51"/>
      <c r="GJ671" s="51"/>
      <c r="GK671" s="51"/>
      <c r="GL671" s="51"/>
      <c r="GM671" s="51"/>
      <c r="GN671" s="51"/>
      <c r="GO671" s="51"/>
      <c r="GP671" s="51"/>
      <c r="GQ671" s="51"/>
      <c r="GR671" s="51"/>
      <c r="GS671" s="51"/>
      <c r="GT671" s="51"/>
      <c r="GU671" s="51"/>
      <c r="GV671" s="51"/>
      <c r="GW671" s="51"/>
      <c r="GX671" s="51"/>
      <c r="GY671" s="51"/>
      <c r="GZ671" s="51"/>
      <c r="HA671" s="51"/>
      <c r="HB671" s="51"/>
      <c r="HC671" s="51"/>
      <c r="HD671" s="51"/>
      <c r="HE671" s="51"/>
      <c r="HF671" s="51"/>
      <c r="HG671" s="51"/>
      <c r="HH671" s="51"/>
      <c r="HI671" s="51"/>
      <c r="HJ671" s="51"/>
      <c r="HK671" s="51"/>
      <c r="HL671" s="51"/>
      <c r="HM671" s="51"/>
      <c r="HN671" s="51"/>
      <c r="HO671" s="51"/>
      <c r="HP671" s="51"/>
      <c r="HQ671" s="51"/>
      <c r="HR671" s="51"/>
      <c r="HS671" s="51"/>
      <c r="HT671" s="51"/>
      <c r="HU671" s="51"/>
      <c r="HV671" s="51"/>
      <c r="HW671" s="51"/>
      <c r="HX671" s="51"/>
      <c r="HY671" s="51"/>
      <c r="HZ671" s="51"/>
      <c r="IA671" s="51"/>
      <c r="IB671" s="51"/>
      <c r="IC671" s="51"/>
      <c r="ID671" s="51"/>
      <c r="IE671" s="51"/>
      <c r="IF671" s="51"/>
      <c r="IG671" s="51"/>
      <c r="IH671" s="51"/>
      <c r="II671" s="51"/>
      <c r="IJ671" s="51"/>
      <c r="IK671" s="51"/>
      <c r="IL671" s="51"/>
      <c r="IM671" s="51"/>
      <c r="IN671" s="51"/>
      <c r="IO671" s="51"/>
      <c r="IP671" s="51"/>
      <c r="IQ671" s="51"/>
      <c r="IR671" s="51"/>
      <c r="IS671" s="51"/>
      <c r="IT671" s="51"/>
      <c r="IU671" s="51"/>
    </row>
    <row r="672" spans="1:255" ht="12.75" customHeight="1" x14ac:dyDescent="0.2">
      <c r="A672" s="61"/>
      <c r="B672" s="61"/>
      <c r="C672" s="61"/>
      <c r="D672" s="61"/>
      <c r="E672" s="6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  <c r="GH672" s="51"/>
      <c r="GI672" s="51"/>
      <c r="GJ672" s="51"/>
      <c r="GK672" s="51"/>
      <c r="GL672" s="51"/>
      <c r="GM672" s="51"/>
      <c r="GN672" s="51"/>
      <c r="GO672" s="51"/>
      <c r="GP672" s="51"/>
      <c r="GQ672" s="51"/>
      <c r="GR672" s="51"/>
      <c r="GS672" s="51"/>
      <c r="GT672" s="51"/>
      <c r="GU672" s="51"/>
      <c r="GV672" s="51"/>
      <c r="GW672" s="51"/>
      <c r="GX672" s="51"/>
      <c r="GY672" s="51"/>
      <c r="GZ672" s="51"/>
      <c r="HA672" s="51"/>
      <c r="HB672" s="51"/>
      <c r="HC672" s="51"/>
      <c r="HD672" s="51"/>
      <c r="HE672" s="51"/>
      <c r="HF672" s="51"/>
      <c r="HG672" s="51"/>
      <c r="HH672" s="51"/>
      <c r="HI672" s="51"/>
      <c r="HJ672" s="51"/>
      <c r="HK672" s="51"/>
      <c r="HL672" s="51"/>
      <c r="HM672" s="51"/>
      <c r="HN672" s="51"/>
      <c r="HO672" s="51"/>
      <c r="HP672" s="51"/>
      <c r="HQ672" s="51"/>
      <c r="HR672" s="51"/>
      <c r="HS672" s="51"/>
      <c r="HT672" s="51"/>
      <c r="HU672" s="51"/>
      <c r="HV672" s="51"/>
      <c r="HW672" s="51"/>
      <c r="HX672" s="51"/>
      <c r="HY672" s="51"/>
      <c r="HZ672" s="51"/>
      <c r="IA672" s="51"/>
      <c r="IB672" s="51"/>
      <c r="IC672" s="51"/>
      <c r="ID672" s="51"/>
      <c r="IE672" s="51"/>
      <c r="IF672" s="51"/>
      <c r="IG672" s="51"/>
      <c r="IH672" s="51"/>
      <c r="II672" s="51"/>
      <c r="IJ672" s="51"/>
      <c r="IK672" s="51"/>
      <c r="IL672" s="51"/>
      <c r="IM672" s="51"/>
      <c r="IN672" s="51"/>
      <c r="IO672" s="51"/>
      <c r="IP672" s="51"/>
      <c r="IQ672" s="51"/>
      <c r="IR672" s="51"/>
      <c r="IS672" s="51"/>
      <c r="IT672" s="51"/>
      <c r="IU672" s="51"/>
    </row>
    <row r="673" spans="1:255" ht="12.75" customHeight="1" x14ac:dyDescent="0.2">
      <c r="A673" s="61"/>
      <c r="B673" s="61"/>
      <c r="C673" s="61"/>
      <c r="D673" s="61"/>
      <c r="E673" s="6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  <c r="GH673" s="51"/>
      <c r="GI673" s="51"/>
      <c r="GJ673" s="51"/>
      <c r="GK673" s="51"/>
      <c r="GL673" s="51"/>
      <c r="GM673" s="51"/>
      <c r="GN673" s="51"/>
      <c r="GO673" s="51"/>
      <c r="GP673" s="51"/>
      <c r="GQ673" s="51"/>
      <c r="GR673" s="51"/>
      <c r="GS673" s="51"/>
      <c r="GT673" s="51"/>
      <c r="GU673" s="51"/>
      <c r="GV673" s="51"/>
      <c r="GW673" s="51"/>
      <c r="GX673" s="51"/>
      <c r="GY673" s="51"/>
      <c r="GZ673" s="51"/>
      <c r="HA673" s="51"/>
      <c r="HB673" s="51"/>
      <c r="HC673" s="51"/>
      <c r="HD673" s="51"/>
      <c r="HE673" s="51"/>
      <c r="HF673" s="51"/>
      <c r="HG673" s="51"/>
      <c r="HH673" s="51"/>
      <c r="HI673" s="51"/>
      <c r="HJ673" s="51"/>
      <c r="HK673" s="51"/>
      <c r="HL673" s="51"/>
      <c r="HM673" s="51"/>
      <c r="HN673" s="51"/>
      <c r="HO673" s="51"/>
      <c r="HP673" s="51"/>
      <c r="HQ673" s="51"/>
      <c r="HR673" s="51"/>
      <c r="HS673" s="51"/>
      <c r="HT673" s="51"/>
      <c r="HU673" s="51"/>
      <c r="HV673" s="51"/>
      <c r="HW673" s="51"/>
      <c r="HX673" s="51"/>
      <c r="HY673" s="51"/>
      <c r="HZ673" s="51"/>
      <c r="IA673" s="51"/>
      <c r="IB673" s="51"/>
      <c r="IC673" s="51"/>
      <c r="ID673" s="51"/>
      <c r="IE673" s="51"/>
      <c r="IF673" s="51"/>
      <c r="IG673" s="51"/>
      <c r="IH673" s="51"/>
      <c r="II673" s="51"/>
      <c r="IJ673" s="51"/>
      <c r="IK673" s="51"/>
      <c r="IL673" s="51"/>
      <c r="IM673" s="51"/>
      <c r="IN673" s="51"/>
      <c r="IO673" s="51"/>
      <c r="IP673" s="51"/>
      <c r="IQ673" s="51"/>
      <c r="IR673" s="51"/>
      <c r="IS673" s="51"/>
      <c r="IT673" s="51"/>
      <c r="IU673" s="51"/>
    </row>
    <row r="674" spans="1:255" ht="12.75" customHeight="1" x14ac:dyDescent="0.2">
      <c r="A674" s="61"/>
      <c r="B674" s="61"/>
      <c r="C674" s="61"/>
      <c r="D674" s="61"/>
      <c r="E674" s="6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  <c r="GH674" s="51"/>
      <c r="GI674" s="51"/>
      <c r="GJ674" s="51"/>
      <c r="GK674" s="51"/>
      <c r="GL674" s="51"/>
      <c r="GM674" s="51"/>
      <c r="GN674" s="51"/>
      <c r="GO674" s="51"/>
      <c r="GP674" s="51"/>
      <c r="GQ674" s="51"/>
      <c r="GR674" s="51"/>
      <c r="GS674" s="51"/>
      <c r="GT674" s="51"/>
      <c r="GU674" s="51"/>
      <c r="GV674" s="51"/>
      <c r="GW674" s="51"/>
      <c r="GX674" s="51"/>
      <c r="GY674" s="51"/>
      <c r="GZ674" s="51"/>
      <c r="HA674" s="51"/>
      <c r="HB674" s="51"/>
      <c r="HC674" s="51"/>
      <c r="HD674" s="51"/>
      <c r="HE674" s="51"/>
      <c r="HF674" s="51"/>
      <c r="HG674" s="51"/>
      <c r="HH674" s="51"/>
      <c r="HI674" s="51"/>
      <c r="HJ674" s="51"/>
      <c r="HK674" s="51"/>
      <c r="HL674" s="51"/>
      <c r="HM674" s="51"/>
      <c r="HN674" s="51"/>
      <c r="HO674" s="51"/>
      <c r="HP674" s="51"/>
      <c r="HQ674" s="51"/>
      <c r="HR674" s="51"/>
      <c r="HS674" s="51"/>
      <c r="HT674" s="51"/>
      <c r="HU674" s="51"/>
      <c r="HV674" s="51"/>
      <c r="HW674" s="51"/>
      <c r="HX674" s="51"/>
      <c r="HY674" s="51"/>
      <c r="HZ674" s="51"/>
      <c r="IA674" s="51"/>
      <c r="IB674" s="51"/>
      <c r="IC674" s="51"/>
      <c r="ID674" s="51"/>
      <c r="IE674" s="51"/>
      <c r="IF674" s="51"/>
      <c r="IG674" s="51"/>
      <c r="IH674" s="51"/>
      <c r="II674" s="51"/>
      <c r="IJ674" s="51"/>
      <c r="IK674" s="51"/>
      <c r="IL674" s="51"/>
      <c r="IM674" s="51"/>
      <c r="IN674" s="51"/>
      <c r="IO674" s="51"/>
      <c r="IP674" s="51"/>
      <c r="IQ674" s="51"/>
      <c r="IR674" s="51"/>
      <c r="IS674" s="51"/>
      <c r="IT674" s="51"/>
      <c r="IU674" s="51"/>
    </row>
    <row r="675" spans="1:255" ht="12.75" customHeight="1" x14ac:dyDescent="0.2">
      <c r="A675" s="61"/>
      <c r="B675" s="61"/>
      <c r="C675" s="61"/>
      <c r="D675" s="61"/>
      <c r="E675" s="6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  <c r="GS675" s="51"/>
      <c r="GT675" s="51"/>
      <c r="GU675" s="51"/>
      <c r="GV675" s="51"/>
      <c r="GW675" s="51"/>
      <c r="GX675" s="51"/>
      <c r="GY675" s="51"/>
      <c r="GZ675" s="51"/>
      <c r="HA675" s="51"/>
      <c r="HB675" s="51"/>
      <c r="HC675" s="51"/>
      <c r="HD675" s="51"/>
      <c r="HE675" s="51"/>
      <c r="HF675" s="51"/>
      <c r="HG675" s="51"/>
      <c r="HH675" s="51"/>
      <c r="HI675" s="51"/>
      <c r="HJ675" s="51"/>
      <c r="HK675" s="51"/>
      <c r="HL675" s="51"/>
      <c r="HM675" s="51"/>
      <c r="HN675" s="51"/>
      <c r="HO675" s="51"/>
      <c r="HP675" s="51"/>
      <c r="HQ675" s="51"/>
      <c r="HR675" s="51"/>
      <c r="HS675" s="51"/>
      <c r="HT675" s="51"/>
      <c r="HU675" s="51"/>
      <c r="HV675" s="51"/>
      <c r="HW675" s="51"/>
      <c r="HX675" s="51"/>
      <c r="HY675" s="51"/>
      <c r="HZ675" s="51"/>
      <c r="IA675" s="51"/>
      <c r="IB675" s="51"/>
      <c r="IC675" s="51"/>
      <c r="ID675" s="51"/>
      <c r="IE675" s="51"/>
      <c r="IF675" s="51"/>
      <c r="IG675" s="51"/>
      <c r="IH675" s="51"/>
      <c r="II675" s="51"/>
      <c r="IJ675" s="51"/>
      <c r="IK675" s="51"/>
      <c r="IL675" s="51"/>
      <c r="IM675" s="51"/>
      <c r="IN675" s="51"/>
      <c r="IO675" s="51"/>
      <c r="IP675" s="51"/>
      <c r="IQ675" s="51"/>
      <c r="IR675" s="51"/>
      <c r="IS675" s="51"/>
      <c r="IT675" s="51"/>
      <c r="IU675" s="51"/>
    </row>
    <row r="676" spans="1:255" ht="12.75" customHeight="1" x14ac:dyDescent="0.2">
      <c r="A676" s="61"/>
      <c r="B676" s="61"/>
      <c r="C676" s="61"/>
      <c r="D676" s="61"/>
      <c r="E676" s="6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  <c r="GH676" s="51"/>
      <c r="GI676" s="51"/>
      <c r="GJ676" s="51"/>
      <c r="GK676" s="51"/>
      <c r="GL676" s="51"/>
      <c r="GM676" s="51"/>
      <c r="GN676" s="51"/>
      <c r="GO676" s="51"/>
      <c r="GP676" s="51"/>
      <c r="GQ676" s="51"/>
      <c r="GR676" s="51"/>
      <c r="GS676" s="51"/>
      <c r="GT676" s="51"/>
      <c r="GU676" s="51"/>
      <c r="GV676" s="51"/>
      <c r="GW676" s="51"/>
      <c r="GX676" s="51"/>
      <c r="GY676" s="51"/>
      <c r="GZ676" s="51"/>
      <c r="HA676" s="51"/>
      <c r="HB676" s="51"/>
      <c r="HC676" s="51"/>
      <c r="HD676" s="51"/>
      <c r="HE676" s="51"/>
      <c r="HF676" s="51"/>
      <c r="HG676" s="51"/>
      <c r="HH676" s="51"/>
      <c r="HI676" s="51"/>
      <c r="HJ676" s="51"/>
      <c r="HK676" s="51"/>
      <c r="HL676" s="51"/>
      <c r="HM676" s="51"/>
      <c r="HN676" s="51"/>
      <c r="HO676" s="51"/>
      <c r="HP676" s="51"/>
      <c r="HQ676" s="51"/>
      <c r="HR676" s="51"/>
      <c r="HS676" s="51"/>
      <c r="HT676" s="51"/>
      <c r="HU676" s="51"/>
      <c r="HV676" s="51"/>
      <c r="HW676" s="51"/>
      <c r="HX676" s="51"/>
      <c r="HY676" s="51"/>
      <c r="HZ676" s="51"/>
      <c r="IA676" s="51"/>
      <c r="IB676" s="51"/>
      <c r="IC676" s="51"/>
      <c r="ID676" s="51"/>
      <c r="IE676" s="51"/>
      <c r="IF676" s="51"/>
      <c r="IG676" s="51"/>
      <c r="IH676" s="51"/>
      <c r="II676" s="51"/>
      <c r="IJ676" s="51"/>
      <c r="IK676" s="51"/>
      <c r="IL676" s="51"/>
      <c r="IM676" s="51"/>
      <c r="IN676" s="51"/>
      <c r="IO676" s="51"/>
      <c r="IP676" s="51"/>
      <c r="IQ676" s="51"/>
      <c r="IR676" s="51"/>
      <c r="IS676" s="51"/>
      <c r="IT676" s="51"/>
      <c r="IU676" s="51"/>
    </row>
    <row r="677" spans="1:255" ht="12.75" customHeight="1" x14ac:dyDescent="0.2">
      <c r="A677" s="61"/>
      <c r="B677" s="61"/>
      <c r="C677" s="61"/>
      <c r="D677" s="61"/>
      <c r="E677" s="6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  <c r="GH677" s="51"/>
      <c r="GI677" s="51"/>
      <c r="GJ677" s="51"/>
      <c r="GK677" s="51"/>
      <c r="GL677" s="51"/>
      <c r="GM677" s="51"/>
      <c r="GN677" s="51"/>
      <c r="GO677" s="51"/>
      <c r="GP677" s="51"/>
      <c r="GQ677" s="51"/>
      <c r="GR677" s="51"/>
      <c r="GS677" s="51"/>
      <c r="GT677" s="51"/>
      <c r="GU677" s="51"/>
      <c r="GV677" s="51"/>
      <c r="GW677" s="51"/>
      <c r="GX677" s="51"/>
      <c r="GY677" s="51"/>
      <c r="GZ677" s="51"/>
      <c r="HA677" s="51"/>
      <c r="HB677" s="51"/>
      <c r="HC677" s="51"/>
      <c r="HD677" s="51"/>
      <c r="HE677" s="51"/>
      <c r="HF677" s="51"/>
      <c r="HG677" s="51"/>
      <c r="HH677" s="51"/>
      <c r="HI677" s="51"/>
      <c r="HJ677" s="51"/>
      <c r="HK677" s="51"/>
      <c r="HL677" s="51"/>
      <c r="HM677" s="51"/>
      <c r="HN677" s="51"/>
      <c r="HO677" s="51"/>
      <c r="HP677" s="51"/>
      <c r="HQ677" s="51"/>
      <c r="HR677" s="51"/>
      <c r="HS677" s="51"/>
      <c r="HT677" s="51"/>
      <c r="HU677" s="51"/>
      <c r="HV677" s="51"/>
      <c r="HW677" s="51"/>
      <c r="HX677" s="51"/>
      <c r="HY677" s="51"/>
      <c r="HZ677" s="51"/>
      <c r="IA677" s="51"/>
      <c r="IB677" s="51"/>
      <c r="IC677" s="51"/>
      <c r="ID677" s="51"/>
      <c r="IE677" s="51"/>
      <c r="IF677" s="51"/>
      <c r="IG677" s="51"/>
      <c r="IH677" s="51"/>
      <c r="II677" s="51"/>
      <c r="IJ677" s="51"/>
      <c r="IK677" s="51"/>
      <c r="IL677" s="51"/>
      <c r="IM677" s="51"/>
      <c r="IN677" s="51"/>
      <c r="IO677" s="51"/>
      <c r="IP677" s="51"/>
      <c r="IQ677" s="51"/>
      <c r="IR677" s="51"/>
      <c r="IS677" s="51"/>
      <c r="IT677" s="51"/>
      <c r="IU677" s="51"/>
    </row>
    <row r="678" spans="1:255" ht="12.75" customHeight="1" x14ac:dyDescent="0.2">
      <c r="A678" s="61"/>
      <c r="B678" s="61"/>
      <c r="C678" s="61"/>
      <c r="D678" s="61"/>
      <c r="E678" s="6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  <c r="GH678" s="51"/>
      <c r="GI678" s="51"/>
      <c r="GJ678" s="51"/>
      <c r="GK678" s="51"/>
      <c r="GL678" s="51"/>
      <c r="GM678" s="51"/>
      <c r="GN678" s="51"/>
      <c r="GO678" s="51"/>
      <c r="GP678" s="51"/>
      <c r="GQ678" s="51"/>
      <c r="GR678" s="51"/>
      <c r="GS678" s="51"/>
      <c r="GT678" s="51"/>
      <c r="GU678" s="51"/>
      <c r="GV678" s="51"/>
      <c r="GW678" s="51"/>
      <c r="GX678" s="51"/>
      <c r="GY678" s="51"/>
      <c r="GZ678" s="51"/>
      <c r="HA678" s="51"/>
      <c r="HB678" s="51"/>
      <c r="HC678" s="51"/>
      <c r="HD678" s="51"/>
      <c r="HE678" s="51"/>
      <c r="HF678" s="51"/>
      <c r="HG678" s="51"/>
      <c r="HH678" s="51"/>
      <c r="HI678" s="51"/>
      <c r="HJ678" s="51"/>
      <c r="HK678" s="51"/>
      <c r="HL678" s="51"/>
      <c r="HM678" s="51"/>
      <c r="HN678" s="51"/>
      <c r="HO678" s="51"/>
      <c r="HP678" s="51"/>
      <c r="HQ678" s="51"/>
      <c r="HR678" s="51"/>
      <c r="HS678" s="51"/>
      <c r="HT678" s="51"/>
      <c r="HU678" s="51"/>
      <c r="HV678" s="51"/>
      <c r="HW678" s="51"/>
      <c r="HX678" s="51"/>
      <c r="HY678" s="51"/>
      <c r="HZ678" s="51"/>
      <c r="IA678" s="51"/>
      <c r="IB678" s="51"/>
      <c r="IC678" s="51"/>
      <c r="ID678" s="51"/>
      <c r="IE678" s="51"/>
      <c r="IF678" s="51"/>
      <c r="IG678" s="51"/>
      <c r="IH678" s="51"/>
      <c r="II678" s="51"/>
      <c r="IJ678" s="51"/>
      <c r="IK678" s="51"/>
      <c r="IL678" s="51"/>
      <c r="IM678" s="51"/>
      <c r="IN678" s="51"/>
      <c r="IO678" s="51"/>
      <c r="IP678" s="51"/>
      <c r="IQ678" s="51"/>
      <c r="IR678" s="51"/>
      <c r="IS678" s="51"/>
      <c r="IT678" s="51"/>
      <c r="IU678" s="51"/>
    </row>
    <row r="679" spans="1:255" ht="12.75" customHeight="1" x14ac:dyDescent="0.2">
      <c r="A679" s="61"/>
      <c r="B679" s="61"/>
      <c r="C679" s="61"/>
      <c r="D679" s="61"/>
      <c r="E679" s="6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  <c r="GH679" s="51"/>
      <c r="GI679" s="51"/>
      <c r="GJ679" s="51"/>
      <c r="GK679" s="51"/>
      <c r="GL679" s="51"/>
      <c r="GM679" s="51"/>
      <c r="GN679" s="51"/>
      <c r="GO679" s="51"/>
      <c r="GP679" s="51"/>
      <c r="GQ679" s="51"/>
      <c r="GR679" s="51"/>
      <c r="GS679" s="51"/>
      <c r="GT679" s="51"/>
      <c r="GU679" s="51"/>
      <c r="GV679" s="51"/>
      <c r="GW679" s="51"/>
      <c r="GX679" s="51"/>
      <c r="GY679" s="51"/>
      <c r="GZ679" s="51"/>
      <c r="HA679" s="51"/>
      <c r="HB679" s="51"/>
      <c r="HC679" s="51"/>
      <c r="HD679" s="51"/>
      <c r="HE679" s="51"/>
      <c r="HF679" s="51"/>
      <c r="HG679" s="51"/>
      <c r="HH679" s="51"/>
      <c r="HI679" s="51"/>
      <c r="HJ679" s="51"/>
      <c r="HK679" s="51"/>
      <c r="HL679" s="51"/>
      <c r="HM679" s="51"/>
      <c r="HN679" s="51"/>
      <c r="HO679" s="51"/>
      <c r="HP679" s="51"/>
      <c r="HQ679" s="51"/>
      <c r="HR679" s="51"/>
      <c r="HS679" s="51"/>
      <c r="HT679" s="51"/>
      <c r="HU679" s="51"/>
      <c r="HV679" s="51"/>
      <c r="HW679" s="51"/>
      <c r="HX679" s="51"/>
      <c r="HY679" s="51"/>
      <c r="HZ679" s="51"/>
      <c r="IA679" s="51"/>
      <c r="IB679" s="51"/>
      <c r="IC679" s="51"/>
      <c r="ID679" s="51"/>
      <c r="IE679" s="51"/>
      <c r="IF679" s="51"/>
      <c r="IG679" s="51"/>
      <c r="IH679" s="51"/>
      <c r="II679" s="51"/>
      <c r="IJ679" s="51"/>
      <c r="IK679" s="51"/>
      <c r="IL679" s="51"/>
      <c r="IM679" s="51"/>
      <c r="IN679" s="51"/>
      <c r="IO679" s="51"/>
      <c r="IP679" s="51"/>
      <c r="IQ679" s="51"/>
      <c r="IR679" s="51"/>
      <c r="IS679" s="51"/>
      <c r="IT679" s="51"/>
      <c r="IU679" s="51"/>
    </row>
    <row r="680" spans="1:255" ht="12.75" customHeight="1" x14ac:dyDescent="0.2">
      <c r="A680" s="61"/>
      <c r="B680" s="61"/>
      <c r="C680" s="61"/>
      <c r="D680" s="61"/>
      <c r="E680" s="6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  <c r="GH680" s="51"/>
      <c r="GI680" s="51"/>
      <c r="GJ680" s="51"/>
      <c r="GK680" s="51"/>
      <c r="GL680" s="51"/>
      <c r="GM680" s="51"/>
      <c r="GN680" s="51"/>
      <c r="GO680" s="51"/>
      <c r="GP680" s="51"/>
      <c r="GQ680" s="51"/>
      <c r="GR680" s="51"/>
      <c r="GS680" s="51"/>
      <c r="GT680" s="51"/>
      <c r="GU680" s="51"/>
      <c r="GV680" s="51"/>
      <c r="GW680" s="51"/>
      <c r="GX680" s="51"/>
      <c r="GY680" s="51"/>
      <c r="GZ680" s="51"/>
      <c r="HA680" s="51"/>
      <c r="HB680" s="51"/>
      <c r="HC680" s="51"/>
      <c r="HD680" s="51"/>
      <c r="HE680" s="51"/>
      <c r="HF680" s="51"/>
      <c r="HG680" s="51"/>
      <c r="HH680" s="51"/>
      <c r="HI680" s="51"/>
      <c r="HJ680" s="51"/>
      <c r="HK680" s="51"/>
      <c r="HL680" s="51"/>
      <c r="HM680" s="51"/>
      <c r="HN680" s="51"/>
      <c r="HO680" s="51"/>
      <c r="HP680" s="51"/>
      <c r="HQ680" s="51"/>
      <c r="HR680" s="51"/>
      <c r="HS680" s="51"/>
      <c r="HT680" s="51"/>
      <c r="HU680" s="51"/>
      <c r="HV680" s="51"/>
      <c r="HW680" s="51"/>
      <c r="HX680" s="51"/>
      <c r="HY680" s="51"/>
      <c r="HZ680" s="51"/>
      <c r="IA680" s="51"/>
      <c r="IB680" s="51"/>
      <c r="IC680" s="51"/>
      <c r="ID680" s="51"/>
      <c r="IE680" s="51"/>
      <c r="IF680" s="51"/>
      <c r="IG680" s="51"/>
      <c r="IH680" s="51"/>
      <c r="II680" s="51"/>
      <c r="IJ680" s="51"/>
      <c r="IK680" s="51"/>
      <c r="IL680" s="51"/>
      <c r="IM680" s="51"/>
      <c r="IN680" s="51"/>
      <c r="IO680" s="51"/>
      <c r="IP680" s="51"/>
      <c r="IQ680" s="51"/>
      <c r="IR680" s="51"/>
      <c r="IS680" s="51"/>
      <c r="IT680" s="51"/>
      <c r="IU680" s="51"/>
    </row>
    <row r="681" spans="1:255" ht="12.75" customHeight="1" x14ac:dyDescent="0.2">
      <c r="A681" s="61"/>
      <c r="B681" s="61"/>
      <c r="C681" s="61"/>
      <c r="D681" s="61"/>
      <c r="E681" s="6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  <c r="GH681" s="51"/>
      <c r="GI681" s="51"/>
      <c r="GJ681" s="51"/>
      <c r="GK681" s="51"/>
      <c r="GL681" s="51"/>
      <c r="GM681" s="51"/>
      <c r="GN681" s="51"/>
      <c r="GO681" s="51"/>
      <c r="GP681" s="51"/>
      <c r="GQ681" s="51"/>
      <c r="GR681" s="51"/>
      <c r="GS681" s="51"/>
      <c r="GT681" s="51"/>
      <c r="GU681" s="51"/>
      <c r="GV681" s="51"/>
      <c r="GW681" s="51"/>
      <c r="GX681" s="51"/>
      <c r="GY681" s="51"/>
      <c r="GZ681" s="51"/>
      <c r="HA681" s="51"/>
      <c r="HB681" s="51"/>
      <c r="HC681" s="51"/>
      <c r="HD681" s="51"/>
      <c r="HE681" s="51"/>
      <c r="HF681" s="51"/>
      <c r="HG681" s="51"/>
      <c r="HH681" s="51"/>
      <c r="HI681" s="51"/>
      <c r="HJ681" s="51"/>
      <c r="HK681" s="51"/>
      <c r="HL681" s="51"/>
      <c r="HM681" s="51"/>
      <c r="HN681" s="51"/>
      <c r="HO681" s="51"/>
      <c r="HP681" s="51"/>
      <c r="HQ681" s="51"/>
      <c r="HR681" s="51"/>
      <c r="HS681" s="51"/>
      <c r="HT681" s="51"/>
      <c r="HU681" s="51"/>
      <c r="HV681" s="51"/>
      <c r="HW681" s="51"/>
      <c r="HX681" s="51"/>
      <c r="HY681" s="51"/>
      <c r="HZ681" s="51"/>
      <c r="IA681" s="51"/>
      <c r="IB681" s="51"/>
      <c r="IC681" s="51"/>
      <c r="ID681" s="51"/>
      <c r="IE681" s="51"/>
      <c r="IF681" s="51"/>
      <c r="IG681" s="51"/>
      <c r="IH681" s="51"/>
      <c r="II681" s="51"/>
      <c r="IJ681" s="51"/>
      <c r="IK681" s="51"/>
      <c r="IL681" s="51"/>
      <c r="IM681" s="51"/>
      <c r="IN681" s="51"/>
      <c r="IO681" s="51"/>
      <c r="IP681" s="51"/>
      <c r="IQ681" s="51"/>
      <c r="IR681" s="51"/>
      <c r="IS681" s="51"/>
      <c r="IT681" s="51"/>
      <c r="IU681" s="51"/>
    </row>
    <row r="682" spans="1:255" ht="12.75" customHeight="1" x14ac:dyDescent="0.2">
      <c r="A682" s="61"/>
      <c r="B682" s="61"/>
      <c r="C682" s="61"/>
      <c r="D682" s="61"/>
      <c r="E682" s="6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  <c r="GH682" s="51"/>
      <c r="GI682" s="51"/>
      <c r="GJ682" s="51"/>
      <c r="GK682" s="51"/>
      <c r="GL682" s="51"/>
      <c r="GM682" s="51"/>
      <c r="GN682" s="51"/>
      <c r="GO682" s="51"/>
      <c r="GP682" s="51"/>
      <c r="GQ682" s="51"/>
      <c r="GR682" s="51"/>
      <c r="GS682" s="51"/>
      <c r="GT682" s="51"/>
      <c r="GU682" s="51"/>
      <c r="GV682" s="51"/>
      <c r="GW682" s="51"/>
      <c r="GX682" s="51"/>
      <c r="GY682" s="51"/>
      <c r="GZ682" s="51"/>
      <c r="HA682" s="51"/>
      <c r="HB682" s="51"/>
      <c r="HC682" s="51"/>
      <c r="HD682" s="51"/>
      <c r="HE682" s="51"/>
      <c r="HF682" s="51"/>
      <c r="HG682" s="51"/>
      <c r="HH682" s="51"/>
      <c r="HI682" s="51"/>
      <c r="HJ682" s="51"/>
      <c r="HK682" s="51"/>
      <c r="HL682" s="51"/>
      <c r="HM682" s="51"/>
      <c r="HN682" s="51"/>
      <c r="HO682" s="51"/>
      <c r="HP682" s="51"/>
      <c r="HQ682" s="51"/>
      <c r="HR682" s="51"/>
      <c r="HS682" s="51"/>
      <c r="HT682" s="51"/>
      <c r="HU682" s="51"/>
      <c r="HV682" s="51"/>
      <c r="HW682" s="51"/>
      <c r="HX682" s="51"/>
      <c r="HY682" s="51"/>
      <c r="HZ682" s="51"/>
      <c r="IA682" s="51"/>
      <c r="IB682" s="51"/>
      <c r="IC682" s="51"/>
      <c r="ID682" s="51"/>
      <c r="IE682" s="51"/>
      <c r="IF682" s="51"/>
      <c r="IG682" s="51"/>
      <c r="IH682" s="51"/>
      <c r="II682" s="51"/>
      <c r="IJ682" s="51"/>
      <c r="IK682" s="51"/>
      <c r="IL682" s="51"/>
      <c r="IM682" s="51"/>
      <c r="IN682" s="51"/>
      <c r="IO682" s="51"/>
      <c r="IP682" s="51"/>
      <c r="IQ682" s="51"/>
      <c r="IR682" s="51"/>
      <c r="IS682" s="51"/>
      <c r="IT682" s="51"/>
      <c r="IU682" s="51"/>
    </row>
    <row r="683" spans="1:255" ht="12.75" customHeight="1" x14ac:dyDescent="0.2">
      <c r="A683" s="61"/>
      <c r="B683" s="61"/>
      <c r="C683" s="61"/>
      <c r="D683" s="61"/>
      <c r="E683" s="6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  <c r="GH683" s="51"/>
      <c r="GI683" s="51"/>
      <c r="GJ683" s="51"/>
      <c r="GK683" s="51"/>
      <c r="GL683" s="51"/>
      <c r="GM683" s="51"/>
      <c r="GN683" s="51"/>
      <c r="GO683" s="51"/>
      <c r="GP683" s="51"/>
      <c r="GQ683" s="51"/>
      <c r="GR683" s="51"/>
      <c r="GS683" s="51"/>
      <c r="GT683" s="51"/>
      <c r="GU683" s="51"/>
      <c r="GV683" s="51"/>
      <c r="GW683" s="51"/>
      <c r="GX683" s="51"/>
      <c r="GY683" s="51"/>
      <c r="GZ683" s="51"/>
      <c r="HA683" s="51"/>
      <c r="HB683" s="51"/>
      <c r="HC683" s="51"/>
      <c r="HD683" s="51"/>
      <c r="HE683" s="51"/>
      <c r="HF683" s="51"/>
      <c r="HG683" s="51"/>
      <c r="HH683" s="51"/>
      <c r="HI683" s="51"/>
      <c r="HJ683" s="51"/>
      <c r="HK683" s="51"/>
      <c r="HL683" s="51"/>
      <c r="HM683" s="51"/>
      <c r="HN683" s="51"/>
      <c r="HO683" s="51"/>
      <c r="HP683" s="51"/>
      <c r="HQ683" s="51"/>
      <c r="HR683" s="51"/>
      <c r="HS683" s="51"/>
      <c r="HT683" s="51"/>
      <c r="HU683" s="51"/>
      <c r="HV683" s="51"/>
      <c r="HW683" s="51"/>
      <c r="HX683" s="51"/>
      <c r="HY683" s="51"/>
      <c r="HZ683" s="51"/>
      <c r="IA683" s="51"/>
      <c r="IB683" s="51"/>
      <c r="IC683" s="51"/>
      <c r="ID683" s="51"/>
      <c r="IE683" s="51"/>
      <c r="IF683" s="51"/>
      <c r="IG683" s="51"/>
      <c r="IH683" s="51"/>
      <c r="II683" s="51"/>
      <c r="IJ683" s="51"/>
      <c r="IK683" s="51"/>
      <c r="IL683" s="51"/>
      <c r="IM683" s="51"/>
      <c r="IN683" s="51"/>
      <c r="IO683" s="51"/>
      <c r="IP683" s="51"/>
      <c r="IQ683" s="51"/>
      <c r="IR683" s="51"/>
      <c r="IS683" s="51"/>
      <c r="IT683" s="51"/>
      <c r="IU683" s="51"/>
    </row>
    <row r="684" spans="1:255" ht="12.75" customHeight="1" x14ac:dyDescent="0.2">
      <c r="A684" s="61"/>
      <c r="B684" s="61"/>
      <c r="C684" s="61"/>
      <c r="D684" s="61"/>
      <c r="E684" s="6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  <c r="GH684" s="51"/>
      <c r="GI684" s="51"/>
      <c r="GJ684" s="51"/>
      <c r="GK684" s="51"/>
      <c r="GL684" s="51"/>
      <c r="GM684" s="51"/>
      <c r="GN684" s="51"/>
      <c r="GO684" s="51"/>
      <c r="GP684" s="51"/>
      <c r="GQ684" s="51"/>
      <c r="GR684" s="51"/>
      <c r="GS684" s="51"/>
      <c r="GT684" s="51"/>
      <c r="GU684" s="51"/>
      <c r="GV684" s="51"/>
      <c r="GW684" s="51"/>
      <c r="GX684" s="51"/>
      <c r="GY684" s="51"/>
      <c r="GZ684" s="51"/>
      <c r="HA684" s="51"/>
      <c r="HB684" s="51"/>
      <c r="HC684" s="51"/>
      <c r="HD684" s="51"/>
      <c r="HE684" s="51"/>
      <c r="HF684" s="51"/>
      <c r="HG684" s="51"/>
      <c r="HH684" s="51"/>
      <c r="HI684" s="51"/>
      <c r="HJ684" s="51"/>
      <c r="HK684" s="51"/>
      <c r="HL684" s="51"/>
      <c r="HM684" s="51"/>
      <c r="HN684" s="51"/>
      <c r="HO684" s="51"/>
      <c r="HP684" s="51"/>
      <c r="HQ684" s="51"/>
      <c r="HR684" s="51"/>
      <c r="HS684" s="51"/>
      <c r="HT684" s="51"/>
      <c r="HU684" s="51"/>
      <c r="HV684" s="51"/>
      <c r="HW684" s="51"/>
      <c r="HX684" s="51"/>
      <c r="HY684" s="51"/>
      <c r="HZ684" s="51"/>
      <c r="IA684" s="51"/>
      <c r="IB684" s="51"/>
      <c r="IC684" s="51"/>
      <c r="ID684" s="51"/>
      <c r="IE684" s="51"/>
      <c r="IF684" s="51"/>
      <c r="IG684" s="51"/>
      <c r="IH684" s="51"/>
      <c r="II684" s="51"/>
      <c r="IJ684" s="51"/>
      <c r="IK684" s="51"/>
      <c r="IL684" s="51"/>
      <c r="IM684" s="51"/>
      <c r="IN684" s="51"/>
      <c r="IO684" s="51"/>
      <c r="IP684" s="51"/>
      <c r="IQ684" s="51"/>
      <c r="IR684" s="51"/>
      <c r="IS684" s="51"/>
      <c r="IT684" s="51"/>
      <c r="IU684" s="51"/>
    </row>
    <row r="685" spans="1:255" ht="12.75" customHeight="1" x14ac:dyDescent="0.2">
      <c r="A685" s="61"/>
      <c r="B685" s="61"/>
      <c r="C685" s="61"/>
      <c r="D685" s="61"/>
      <c r="E685" s="6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  <c r="GH685" s="51"/>
      <c r="GI685" s="51"/>
      <c r="GJ685" s="51"/>
      <c r="GK685" s="51"/>
      <c r="GL685" s="51"/>
      <c r="GM685" s="51"/>
      <c r="GN685" s="51"/>
      <c r="GO685" s="51"/>
      <c r="GP685" s="51"/>
      <c r="GQ685" s="51"/>
      <c r="GR685" s="51"/>
      <c r="GS685" s="51"/>
      <c r="GT685" s="51"/>
      <c r="GU685" s="51"/>
      <c r="GV685" s="51"/>
      <c r="GW685" s="51"/>
      <c r="GX685" s="51"/>
      <c r="GY685" s="51"/>
      <c r="GZ685" s="51"/>
      <c r="HA685" s="51"/>
      <c r="HB685" s="51"/>
      <c r="HC685" s="51"/>
      <c r="HD685" s="51"/>
      <c r="HE685" s="51"/>
      <c r="HF685" s="51"/>
      <c r="HG685" s="51"/>
      <c r="HH685" s="51"/>
      <c r="HI685" s="51"/>
      <c r="HJ685" s="51"/>
      <c r="HK685" s="51"/>
      <c r="HL685" s="51"/>
      <c r="HM685" s="51"/>
      <c r="HN685" s="51"/>
      <c r="HO685" s="51"/>
      <c r="HP685" s="51"/>
      <c r="HQ685" s="51"/>
      <c r="HR685" s="51"/>
      <c r="HS685" s="51"/>
      <c r="HT685" s="51"/>
      <c r="HU685" s="51"/>
      <c r="HV685" s="51"/>
      <c r="HW685" s="51"/>
      <c r="HX685" s="51"/>
      <c r="HY685" s="51"/>
      <c r="HZ685" s="51"/>
      <c r="IA685" s="51"/>
      <c r="IB685" s="51"/>
      <c r="IC685" s="51"/>
      <c r="ID685" s="51"/>
      <c r="IE685" s="51"/>
      <c r="IF685" s="51"/>
      <c r="IG685" s="51"/>
      <c r="IH685" s="51"/>
      <c r="II685" s="51"/>
      <c r="IJ685" s="51"/>
      <c r="IK685" s="51"/>
      <c r="IL685" s="51"/>
      <c r="IM685" s="51"/>
      <c r="IN685" s="51"/>
      <c r="IO685" s="51"/>
      <c r="IP685" s="51"/>
      <c r="IQ685" s="51"/>
      <c r="IR685" s="51"/>
      <c r="IS685" s="51"/>
      <c r="IT685" s="51"/>
      <c r="IU685" s="51"/>
    </row>
    <row r="686" spans="1:255" ht="12.75" customHeight="1" x14ac:dyDescent="0.2">
      <c r="A686" s="61"/>
      <c r="B686" s="61"/>
      <c r="C686" s="61"/>
      <c r="D686" s="61"/>
      <c r="E686" s="6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  <c r="GH686" s="51"/>
      <c r="GI686" s="51"/>
      <c r="GJ686" s="51"/>
      <c r="GK686" s="51"/>
      <c r="GL686" s="51"/>
      <c r="GM686" s="51"/>
      <c r="GN686" s="51"/>
      <c r="GO686" s="51"/>
      <c r="GP686" s="51"/>
      <c r="GQ686" s="51"/>
      <c r="GR686" s="51"/>
      <c r="GS686" s="51"/>
      <c r="GT686" s="51"/>
      <c r="GU686" s="51"/>
      <c r="GV686" s="51"/>
      <c r="GW686" s="51"/>
      <c r="GX686" s="51"/>
      <c r="GY686" s="51"/>
      <c r="GZ686" s="51"/>
      <c r="HA686" s="51"/>
      <c r="HB686" s="51"/>
      <c r="HC686" s="51"/>
      <c r="HD686" s="51"/>
      <c r="HE686" s="51"/>
      <c r="HF686" s="51"/>
      <c r="HG686" s="51"/>
      <c r="HH686" s="51"/>
      <c r="HI686" s="51"/>
      <c r="HJ686" s="51"/>
      <c r="HK686" s="51"/>
      <c r="HL686" s="51"/>
      <c r="HM686" s="51"/>
      <c r="HN686" s="51"/>
      <c r="HO686" s="51"/>
      <c r="HP686" s="51"/>
      <c r="HQ686" s="51"/>
      <c r="HR686" s="51"/>
      <c r="HS686" s="51"/>
      <c r="HT686" s="51"/>
      <c r="HU686" s="51"/>
      <c r="HV686" s="51"/>
      <c r="HW686" s="51"/>
      <c r="HX686" s="51"/>
      <c r="HY686" s="51"/>
      <c r="HZ686" s="51"/>
      <c r="IA686" s="51"/>
      <c r="IB686" s="51"/>
      <c r="IC686" s="51"/>
      <c r="ID686" s="51"/>
      <c r="IE686" s="51"/>
      <c r="IF686" s="51"/>
      <c r="IG686" s="51"/>
      <c r="IH686" s="51"/>
      <c r="II686" s="51"/>
      <c r="IJ686" s="51"/>
      <c r="IK686" s="51"/>
      <c r="IL686" s="51"/>
      <c r="IM686" s="51"/>
      <c r="IN686" s="51"/>
      <c r="IO686" s="51"/>
      <c r="IP686" s="51"/>
      <c r="IQ686" s="51"/>
      <c r="IR686" s="51"/>
      <c r="IS686" s="51"/>
      <c r="IT686" s="51"/>
      <c r="IU686" s="51"/>
    </row>
    <row r="687" spans="1:255" ht="12.75" customHeight="1" x14ac:dyDescent="0.2">
      <c r="A687" s="61"/>
      <c r="B687" s="61"/>
      <c r="C687" s="61"/>
      <c r="D687" s="61"/>
      <c r="E687" s="6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  <c r="GH687" s="51"/>
      <c r="GI687" s="51"/>
      <c r="GJ687" s="51"/>
      <c r="GK687" s="51"/>
      <c r="GL687" s="51"/>
      <c r="GM687" s="51"/>
      <c r="GN687" s="51"/>
      <c r="GO687" s="51"/>
      <c r="GP687" s="51"/>
      <c r="GQ687" s="51"/>
      <c r="GR687" s="51"/>
      <c r="GS687" s="51"/>
      <c r="GT687" s="51"/>
      <c r="GU687" s="51"/>
      <c r="GV687" s="51"/>
      <c r="GW687" s="51"/>
      <c r="GX687" s="51"/>
      <c r="GY687" s="51"/>
      <c r="GZ687" s="51"/>
      <c r="HA687" s="51"/>
      <c r="HB687" s="51"/>
      <c r="HC687" s="51"/>
      <c r="HD687" s="51"/>
      <c r="HE687" s="51"/>
      <c r="HF687" s="51"/>
      <c r="HG687" s="51"/>
      <c r="HH687" s="51"/>
      <c r="HI687" s="51"/>
      <c r="HJ687" s="51"/>
      <c r="HK687" s="51"/>
      <c r="HL687" s="51"/>
      <c r="HM687" s="51"/>
      <c r="HN687" s="51"/>
      <c r="HO687" s="51"/>
      <c r="HP687" s="51"/>
      <c r="HQ687" s="51"/>
      <c r="HR687" s="51"/>
      <c r="HS687" s="51"/>
      <c r="HT687" s="51"/>
      <c r="HU687" s="51"/>
      <c r="HV687" s="51"/>
      <c r="HW687" s="51"/>
      <c r="HX687" s="51"/>
      <c r="HY687" s="51"/>
      <c r="HZ687" s="51"/>
      <c r="IA687" s="51"/>
      <c r="IB687" s="51"/>
      <c r="IC687" s="51"/>
      <c r="ID687" s="51"/>
      <c r="IE687" s="51"/>
      <c r="IF687" s="51"/>
      <c r="IG687" s="51"/>
      <c r="IH687" s="51"/>
      <c r="II687" s="51"/>
      <c r="IJ687" s="51"/>
      <c r="IK687" s="51"/>
      <c r="IL687" s="51"/>
      <c r="IM687" s="51"/>
      <c r="IN687" s="51"/>
      <c r="IO687" s="51"/>
      <c r="IP687" s="51"/>
      <c r="IQ687" s="51"/>
      <c r="IR687" s="51"/>
      <c r="IS687" s="51"/>
      <c r="IT687" s="51"/>
      <c r="IU687" s="51"/>
    </row>
    <row r="688" spans="1:255" ht="12.75" customHeight="1" x14ac:dyDescent="0.2">
      <c r="A688" s="61"/>
      <c r="B688" s="61"/>
      <c r="C688" s="61"/>
      <c r="D688" s="61"/>
      <c r="E688" s="6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  <c r="GH688" s="51"/>
      <c r="GI688" s="51"/>
      <c r="GJ688" s="51"/>
      <c r="GK688" s="51"/>
      <c r="GL688" s="51"/>
      <c r="GM688" s="51"/>
      <c r="GN688" s="51"/>
      <c r="GO688" s="51"/>
      <c r="GP688" s="51"/>
      <c r="GQ688" s="51"/>
      <c r="GR688" s="51"/>
      <c r="GS688" s="51"/>
      <c r="GT688" s="51"/>
      <c r="GU688" s="51"/>
      <c r="GV688" s="51"/>
      <c r="GW688" s="51"/>
      <c r="GX688" s="51"/>
      <c r="GY688" s="51"/>
      <c r="GZ688" s="51"/>
      <c r="HA688" s="51"/>
      <c r="HB688" s="51"/>
      <c r="HC688" s="51"/>
      <c r="HD688" s="51"/>
      <c r="HE688" s="51"/>
      <c r="HF688" s="51"/>
      <c r="HG688" s="51"/>
      <c r="HH688" s="51"/>
      <c r="HI688" s="51"/>
      <c r="HJ688" s="51"/>
      <c r="HK688" s="51"/>
      <c r="HL688" s="51"/>
      <c r="HM688" s="51"/>
      <c r="HN688" s="51"/>
      <c r="HO688" s="51"/>
      <c r="HP688" s="51"/>
      <c r="HQ688" s="51"/>
      <c r="HR688" s="51"/>
      <c r="HS688" s="51"/>
      <c r="HT688" s="51"/>
      <c r="HU688" s="51"/>
      <c r="HV688" s="51"/>
      <c r="HW688" s="51"/>
      <c r="HX688" s="51"/>
      <c r="HY688" s="51"/>
      <c r="HZ688" s="51"/>
      <c r="IA688" s="51"/>
      <c r="IB688" s="51"/>
      <c r="IC688" s="51"/>
      <c r="ID688" s="51"/>
      <c r="IE688" s="51"/>
      <c r="IF688" s="51"/>
      <c r="IG688" s="51"/>
      <c r="IH688" s="51"/>
      <c r="II688" s="51"/>
      <c r="IJ688" s="51"/>
      <c r="IK688" s="51"/>
      <c r="IL688" s="51"/>
      <c r="IM688" s="51"/>
      <c r="IN688" s="51"/>
      <c r="IO688" s="51"/>
      <c r="IP688" s="51"/>
      <c r="IQ688" s="51"/>
      <c r="IR688" s="51"/>
      <c r="IS688" s="51"/>
      <c r="IT688" s="51"/>
      <c r="IU688" s="51"/>
    </row>
    <row r="689" spans="1:255" ht="12.75" customHeight="1" x14ac:dyDescent="0.2">
      <c r="A689" s="61"/>
      <c r="B689" s="61"/>
      <c r="C689" s="61"/>
      <c r="D689" s="61"/>
      <c r="E689" s="6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  <c r="GH689" s="51"/>
      <c r="GI689" s="51"/>
      <c r="GJ689" s="51"/>
      <c r="GK689" s="51"/>
      <c r="GL689" s="51"/>
      <c r="GM689" s="51"/>
      <c r="GN689" s="51"/>
      <c r="GO689" s="51"/>
      <c r="GP689" s="51"/>
      <c r="GQ689" s="51"/>
      <c r="GR689" s="51"/>
      <c r="GS689" s="51"/>
      <c r="GT689" s="51"/>
      <c r="GU689" s="51"/>
      <c r="GV689" s="51"/>
      <c r="GW689" s="51"/>
      <c r="GX689" s="51"/>
      <c r="GY689" s="51"/>
      <c r="GZ689" s="51"/>
      <c r="HA689" s="51"/>
      <c r="HB689" s="51"/>
      <c r="HC689" s="51"/>
      <c r="HD689" s="51"/>
      <c r="HE689" s="51"/>
      <c r="HF689" s="51"/>
      <c r="HG689" s="51"/>
      <c r="HH689" s="51"/>
      <c r="HI689" s="51"/>
      <c r="HJ689" s="51"/>
      <c r="HK689" s="51"/>
      <c r="HL689" s="51"/>
      <c r="HM689" s="51"/>
      <c r="HN689" s="51"/>
      <c r="HO689" s="51"/>
      <c r="HP689" s="51"/>
      <c r="HQ689" s="51"/>
      <c r="HR689" s="51"/>
      <c r="HS689" s="51"/>
      <c r="HT689" s="51"/>
      <c r="HU689" s="51"/>
      <c r="HV689" s="51"/>
      <c r="HW689" s="51"/>
      <c r="HX689" s="51"/>
      <c r="HY689" s="51"/>
      <c r="HZ689" s="51"/>
      <c r="IA689" s="51"/>
      <c r="IB689" s="51"/>
      <c r="IC689" s="51"/>
      <c r="ID689" s="51"/>
      <c r="IE689" s="51"/>
      <c r="IF689" s="51"/>
      <c r="IG689" s="51"/>
      <c r="IH689" s="51"/>
      <c r="II689" s="51"/>
      <c r="IJ689" s="51"/>
      <c r="IK689" s="51"/>
      <c r="IL689" s="51"/>
      <c r="IM689" s="51"/>
      <c r="IN689" s="51"/>
      <c r="IO689" s="51"/>
      <c r="IP689" s="51"/>
      <c r="IQ689" s="51"/>
      <c r="IR689" s="51"/>
      <c r="IS689" s="51"/>
      <c r="IT689" s="51"/>
      <c r="IU689" s="51"/>
    </row>
    <row r="690" spans="1:255" ht="12.75" customHeight="1" x14ac:dyDescent="0.2">
      <c r="A690" s="61"/>
      <c r="B690" s="61"/>
      <c r="C690" s="61"/>
      <c r="D690" s="61"/>
      <c r="E690" s="6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  <c r="GH690" s="51"/>
      <c r="GI690" s="51"/>
      <c r="GJ690" s="51"/>
      <c r="GK690" s="51"/>
      <c r="GL690" s="51"/>
      <c r="GM690" s="51"/>
      <c r="GN690" s="51"/>
      <c r="GO690" s="51"/>
      <c r="GP690" s="51"/>
      <c r="GQ690" s="51"/>
      <c r="GR690" s="51"/>
      <c r="GS690" s="51"/>
      <c r="GT690" s="51"/>
      <c r="GU690" s="51"/>
      <c r="GV690" s="51"/>
      <c r="GW690" s="51"/>
      <c r="GX690" s="51"/>
      <c r="GY690" s="51"/>
      <c r="GZ690" s="51"/>
      <c r="HA690" s="51"/>
      <c r="HB690" s="51"/>
      <c r="HC690" s="51"/>
      <c r="HD690" s="51"/>
      <c r="HE690" s="51"/>
      <c r="HF690" s="51"/>
      <c r="HG690" s="51"/>
      <c r="HH690" s="51"/>
      <c r="HI690" s="51"/>
      <c r="HJ690" s="51"/>
      <c r="HK690" s="51"/>
      <c r="HL690" s="51"/>
      <c r="HM690" s="51"/>
      <c r="HN690" s="51"/>
      <c r="HO690" s="51"/>
      <c r="HP690" s="51"/>
      <c r="HQ690" s="51"/>
      <c r="HR690" s="51"/>
      <c r="HS690" s="51"/>
      <c r="HT690" s="51"/>
      <c r="HU690" s="51"/>
      <c r="HV690" s="51"/>
      <c r="HW690" s="51"/>
      <c r="HX690" s="51"/>
      <c r="HY690" s="51"/>
      <c r="HZ690" s="51"/>
      <c r="IA690" s="51"/>
      <c r="IB690" s="51"/>
      <c r="IC690" s="51"/>
      <c r="ID690" s="51"/>
      <c r="IE690" s="51"/>
      <c r="IF690" s="51"/>
      <c r="IG690" s="51"/>
      <c r="IH690" s="51"/>
      <c r="II690" s="51"/>
      <c r="IJ690" s="51"/>
      <c r="IK690" s="51"/>
      <c r="IL690" s="51"/>
      <c r="IM690" s="51"/>
      <c r="IN690" s="51"/>
      <c r="IO690" s="51"/>
      <c r="IP690" s="51"/>
      <c r="IQ690" s="51"/>
      <c r="IR690" s="51"/>
      <c r="IS690" s="51"/>
      <c r="IT690" s="51"/>
      <c r="IU690" s="51"/>
    </row>
    <row r="691" spans="1:255" ht="12.75" customHeight="1" x14ac:dyDescent="0.2">
      <c r="A691" s="61"/>
      <c r="B691" s="61"/>
      <c r="C691" s="61"/>
      <c r="D691" s="61"/>
      <c r="E691" s="6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  <c r="GH691" s="51"/>
      <c r="GI691" s="51"/>
      <c r="GJ691" s="51"/>
      <c r="GK691" s="51"/>
      <c r="GL691" s="51"/>
      <c r="GM691" s="51"/>
      <c r="GN691" s="51"/>
      <c r="GO691" s="51"/>
      <c r="GP691" s="51"/>
      <c r="GQ691" s="51"/>
      <c r="GR691" s="51"/>
      <c r="GS691" s="51"/>
      <c r="GT691" s="51"/>
      <c r="GU691" s="51"/>
      <c r="GV691" s="51"/>
      <c r="GW691" s="51"/>
      <c r="GX691" s="51"/>
      <c r="GY691" s="51"/>
      <c r="GZ691" s="51"/>
      <c r="HA691" s="51"/>
      <c r="HB691" s="51"/>
      <c r="HC691" s="51"/>
      <c r="HD691" s="51"/>
      <c r="HE691" s="51"/>
      <c r="HF691" s="51"/>
      <c r="HG691" s="51"/>
      <c r="HH691" s="51"/>
      <c r="HI691" s="51"/>
      <c r="HJ691" s="51"/>
      <c r="HK691" s="51"/>
      <c r="HL691" s="51"/>
      <c r="HM691" s="51"/>
      <c r="HN691" s="51"/>
      <c r="HO691" s="51"/>
      <c r="HP691" s="51"/>
      <c r="HQ691" s="51"/>
      <c r="HR691" s="51"/>
      <c r="HS691" s="51"/>
      <c r="HT691" s="51"/>
      <c r="HU691" s="51"/>
      <c r="HV691" s="51"/>
      <c r="HW691" s="51"/>
      <c r="HX691" s="51"/>
      <c r="HY691" s="51"/>
      <c r="HZ691" s="51"/>
      <c r="IA691" s="51"/>
      <c r="IB691" s="51"/>
      <c r="IC691" s="51"/>
      <c r="ID691" s="51"/>
      <c r="IE691" s="51"/>
      <c r="IF691" s="51"/>
      <c r="IG691" s="51"/>
      <c r="IH691" s="51"/>
      <c r="II691" s="51"/>
      <c r="IJ691" s="51"/>
      <c r="IK691" s="51"/>
      <c r="IL691" s="51"/>
      <c r="IM691" s="51"/>
      <c r="IN691" s="51"/>
      <c r="IO691" s="51"/>
      <c r="IP691" s="51"/>
      <c r="IQ691" s="51"/>
      <c r="IR691" s="51"/>
      <c r="IS691" s="51"/>
      <c r="IT691" s="51"/>
      <c r="IU691" s="51"/>
    </row>
    <row r="692" spans="1:255" ht="12.75" customHeight="1" x14ac:dyDescent="0.2">
      <c r="A692" s="61"/>
      <c r="B692" s="61"/>
      <c r="C692" s="61"/>
      <c r="D692" s="61"/>
      <c r="E692" s="6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  <c r="GH692" s="51"/>
      <c r="GI692" s="51"/>
      <c r="GJ692" s="51"/>
      <c r="GK692" s="51"/>
      <c r="GL692" s="51"/>
      <c r="GM692" s="51"/>
      <c r="GN692" s="51"/>
      <c r="GO692" s="51"/>
      <c r="GP692" s="51"/>
      <c r="GQ692" s="51"/>
      <c r="GR692" s="51"/>
      <c r="GS692" s="51"/>
      <c r="GT692" s="51"/>
      <c r="GU692" s="51"/>
      <c r="GV692" s="51"/>
      <c r="GW692" s="51"/>
      <c r="GX692" s="51"/>
      <c r="GY692" s="51"/>
      <c r="GZ692" s="51"/>
      <c r="HA692" s="51"/>
      <c r="HB692" s="51"/>
      <c r="HC692" s="51"/>
      <c r="HD692" s="51"/>
      <c r="HE692" s="51"/>
      <c r="HF692" s="51"/>
      <c r="HG692" s="51"/>
      <c r="HH692" s="51"/>
      <c r="HI692" s="51"/>
      <c r="HJ692" s="51"/>
      <c r="HK692" s="51"/>
      <c r="HL692" s="51"/>
      <c r="HM692" s="51"/>
      <c r="HN692" s="51"/>
      <c r="HO692" s="51"/>
      <c r="HP692" s="51"/>
      <c r="HQ692" s="51"/>
      <c r="HR692" s="51"/>
      <c r="HS692" s="51"/>
      <c r="HT692" s="51"/>
      <c r="HU692" s="51"/>
      <c r="HV692" s="51"/>
      <c r="HW692" s="51"/>
      <c r="HX692" s="51"/>
      <c r="HY692" s="51"/>
      <c r="HZ692" s="51"/>
      <c r="IA692" s="51"/>
      <c r="IB692" s="51"/>
      <c r="IC692" s="51"/>
      <c r="ID692" s="51"/>
      <c r="IE692" s="51"/>
      <c r="IF692" s="51"/>
      <c r="IG692" s="51"/>
      <c r="IH692" s="51"/>
      <c r="II692" s="51"/>
      <c r="IJ692" s="51"/>
      <c r="IK692" s="51"/>
      <c r="IL692" s="51"/>
      <c r="IM692" s="51"/>
      <c r="IN692" s="51"/>
      <c r="IO692" s="51"/>
      <c r="IP692" s="51"/>
      <c r="IQ692" s="51"/>
      <c r="IR692" s="51"/>
      <c r="IS692" s="51"/>
      <c r="IT692" s="51"/>
      <c r="IU692" s="51"/>
    </row>
    <row r="693" spans="1:255" ht="12.75" customHeight="1" x14ac:dyDescent="0.2">
      <c r="A693" s="61"/>
      <c r="B693" s="61"/>
      <c r="C693" s="61"/>
      <c r="D693" s="61"/>
      <c r="E693" s="6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  <c r="GH693" s="51"/>
      <c r="GI693" s="51"/>
      <c r="GJ693" s="51"/>
      <c r="GK693" s="51"/>
      <c r="GL693" s="51"/>
      <c r="GM693" s="51"/>
      <c r="GN693" s="51"/>
      <c r="GO693" s="51"/>
      <c r="GP693" s="51"/>
      <c r="GQ693" s="51"/>
      <c r="GR693" s="51"/>
      <c r="GS693" s="51"/>
      <c r="GT693" s="51"/>
      <c r="GU693" s="51"/>
      <c r="GV693" s="51"/>
      <c r="GW693" s="51"/>
      <c r="GX693" s="51"/>
      <c r="GY693" s="51"/>
      <c r="GZ693" s="51"/>
      <c r="HA693" s="51"/>
      <c r="HB693" s="51"/>
      <c r="HC693" s="51"/>
      <c r="HD693" s="51"/>
      <c r="HE693" s="51"/>
      <c r="HF693" s="51"/>
      <c r="HG693" s="51"/>
      <c r="HH693" s="51"/>
      <c r="HI693" s="51"/>
      <c r="HJ693" s="51"/>
      <c r="HK693" s="51"/>
      <c r="HL693" s="51"/>
      <c r="HM693" s="51"/>
      <c r="HN693" s="51"/>
      <c r="HO693" s="51"/>
      <c r="HP693" s="51"/>
      <c r="HQ693" s="51"/>
      <c r="HR693" s="51"/>
      <c r="HS693" s="51"/>
      <c r="HT693" s="51"/>
      <c r="HU693" s="51"/>
      <c r="HV693" s="51"/>
      <c r="HW693" s="51"/>
      <c r="HX693" s="51"/>
      <c r="HY693" s="51"/>
      <c r="HZ693" s="51"/>
      <c r="IA693" s="51"/>
      <c r="IB693" s="51"/>
      <c r="IC693" s="51"/>
      <c r="ID693" s="51"/>
      <c r="IE693" s="51"/>
      <c r="IF693" s="51"/>
      <c r="IG693" s="51"/>
      <c r="IH693" s="51"/>
      <c r="II693" s="51"/>
      <c r="IJ693" s="51"/>
      <c r="IK693" s="51"/>
      <c r="IL693" s="51"/>
      <c r="IM693" s="51"/>
      <c r="IN693" s="51"/>
      <c r="IO693" s="51"/>
      <c r="IP693" s="51"/>
      <c r="IQ693" s="51"/>
      <c r="IR693" s="51"/>
      <c r="IS693" s="51"/>
      <c r="IT693" s="51"/>
      <c r="IU693" s="51"/>
    </row>
    <row r="694" spans="1:255" ht="12.75" customHeight="1" x14ac:dyDescent="0.2">
      <c r="A694" s="61"/>
      <c r="B694" s="61"/>
      <c r="C694" s="61"/>
      <c r="D694" s="61"/>
      <c r="E694" s="6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  <c r="GH694" s="51"/>
      <c r="GI694" s="51"/>
      <c r="GJ694" s="51"/>
      <c r="GK694" s="51"/>
      <c r="GL694" s="51"/>
      <c r="GM694" s="51"/>
      <c r="GN694" s="51"/>
      <c r="GO694" s="51"/>
      <c r="GP694" s="51"/>
      <c r="GQ694" s="51"/>
      <c r="GR694" s="51"/>
      <c r="GS694" s="51"/>
      <c r="GT694" s="51"/>
      <c r="GU694" s="51"/>
      <c r="GV694" s="51"/>
      <c r="GW694" s="51"/>
      <c r="GX694" s="51"/>
      <c r="GY694" s="51"/>
      <c r="GZ694" s="51"/>
      <c r="HA694" s="51"/>
      <c r="HB694" s="51"/>
      <c r="HC694" s="51"/>
      <c r="HD694" s="51"/>
      <c r="HE694" s="51"/>
      <c r="HF694" s="51"/>
      <c r="HG694" s="51"/>
      <c r="HH694" s="51"/>
      <c r="HI694" s="51"/>
      <c r="HJ694" s="51"/>
      <c r="HK694" s="51"/>
      <c r="HL694" s="51"/>
      <c r="HM694" s="51"/>
      <c r="HN694" s="51"/>
      <c r="HO694" s="51"/>
      <c r="HP694" s="51"/>
      <c r="HQ694" s="51"/>
      <c r="HR694" s="51"/>
      <c r="HS694" s="51"/>
      <c r="HT694" s="51"/>
      <c r="HU694" s="51"/>
      <c r="HV694" s="51"/>
      <c r="HW694" s="51"/>
      <c r="HX694" s="51"/>
      <c r="HY694" s="51"/>
      <c r="HZ694" s="51"/>
      <c r="IA694" s="51"/>
      <c r="IB694" s="51"/>
      <c r="IC694" s="51"/>
      <c r="ID694" s="51"/>
      <c r="IE694" s="51"/>
      <c r="IF694" s="51"/>
      <c r="IG694" s="51"/>
      <c r="IH694" s="51"/>
      <c r="II694" s="51"/>
      <c r="IJ694" s="51"/>
      <c r="IK694" s="51"/>
      <c r="IL694" s="51"/>
      <c r="IM694" s="51"/>
      <c r="IN694" s="51"/>
      <c r="IO694" s="51"/>
      <c r="IP694" s="51"/>
      <c r="IQ694" s="51"/>
      <c r="IR694" s="51"/>
      <c r="IS694" s="51"/>
      <c r="IT694" s="51"/>
      <c r="IU694" s="51"/>
    </row>
    <row r="695" spans="1:255" ht="12.75" customHeight="1" x14ac:dyDescent="0.2">
      <c r="A695" s="61"/>
      <c r="B695" s="61"/>
      <c r="C695" s="61"/>
      <c r="D695" s="61"/>
      <c r="E695" s="6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  <c r="GH695" s="51"/>
      <c r="GI695" s="51"/>
      <c r="GJ695" s="51"/>
      <c r="GK695" s="51"/>
      <c r="GL695" s="51"/>
      <c r="GM695" s="51"/>
      <c r="GN695" s="51"/>
      <c r="GO695" s="51"/>
      <c r="GP695" s="51"/>
      <c r="GQ695" s="51"/>
      <c r="GR695" s="51"/>
      <c r="GS695" s="51"/>
      <c r="GT695" s="51"/>
      <c r="GU695" s="51"/>
      <c r="GV695" s="51"/>
      <c r="GW695" s="51"/>
      <c r="GX695" s="51"/>
      <c r="GY695" s="51"/>
      <c r="GZ695" s="51"/>
      <c r="HA695" s="51"/>
      <c r="HB695" s="51"/>
      <c r="HC695" s="51"/>
      <c r="HD695" s="51"/>
      <c r="HE695" s="51"/>
      <c r="HF695" s="51"/>
      <c r="HG695" s="51"/>
      <c r="HH695" s="51"/>
      <c r="HI695" s="51"/>
      <c r="HJ695" s="51"/>
      <c r="HK695" s="51"/>
      <c r="HL695" s="51"/>
      <c r="HM695" s="51"/>
      <c r="HN695" s="51"/>
      <c r="HO695" s="51"/>
      <c r="HP695" s="51"/>
      <c r="HQ695" s="51"/>
      <c r="HR695" s="51"/>
      <c r="HS695" s="51"/>
      <c r="HT695" s="51"/>
      <c r="HU695" s="51"/>
      <c r="HV695" s="51"/>
      <c r="HW695" s="51"/>
      <c r="HX695" s="51"/>
      <c r="HY695" s="51"/>
      <c r="HZ695" s="51"/>
      <c r="IA695" s="51"/>
      <c r="IB695" s="51"/>
      <c r="IC695" s="51"/>
      <c r="ID695" s="51"/>
      <c r="IE695" s="51"/>
      <c r="IF695" s="51"/>
      <c r="IG695" s="51"/>
      <c r="IH695" s="51"/>
      <c r="II695" s="51"/>
      <c r="IJ695" s="51"/>
      <c r="IK695" s="51"/>
      <c r="IL695" s="51"/>
      <c r="IM695" s="51"/>
      <c r="IN695" s="51"/>
      <c r="IO695" s="51"/>
      <c r="IP695" s="51"/>
      <c r="IQ695" s="51"/>
      <c r="IR695" s="51"/>
      <c r="IS695" s="51"/>
      <c r="IT695" s="51"/>
      <c r="IU695" s="51"/>
    </row>
    <row r="696" spans="1:255" ht="12.75" customHeight="1" x14ac:dyDescent="0.2">
      <c r="A696" s="61"/>
      <c r="B696" s="61"/>
      <c r="C696" s="61"/>
      <c r="D696" s="61"/>
      <c r="E696" s="6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  <c r="GH696" s="51"/>
      <c r="GI696" s="51"/>
      <c r="GJ696" s="51"/>
      <c r="GK696" s="51"/>
      <c r="GL696" s="51"/>
      <c r="GM696" s="51"/>
      <c r="GN696" s="51"/>
      <c r="GO696" s="51"/>
      <c r="GP696" s="51"/>
      <c r="GQ696" s="51"/>
      <c r="GR696" s="51"/>
      <c r="GS696" s="51"/>
      <c r="GT696" s="51"/>
      <c r="GU696" s="51"/>
      <c r="GV696" s="51"/>
      <c r="GW696" s="51"/>
      <c r="GX696" s="51"/>
      <c r="GY696" s="51"/>
      <c r="GZ696" s="51"/>
      <c r="HA696" s="51"/>
      <c r="HB696" s="51"/>
      <c r="HC696" s="51"/>
      <c r="HD696" s="51"/>
      <c r="HE696" s="51"/>
      <c r="HF696" s="51"/>
      <c r="HG696" s="51"/>
      <c r="HH696" s="51"/>
      <c r="HI696" s="51"/>
      <c r="HJ696" s="51"/>
      <c r="HK696" s="51"/>
      <c r="HL696" s="51"/>
      <c r="HM696" s="51"/>
      <c r="HN696" s="51"/>
      <c r="HO696" s="51"/>
      <c r="HP696" s="51"/>
      <c r="HQ696" s="51"/>
      <c r="HR696" s="51"/>
      <c r="HS696" s="51"/>
      <c r="HT696" s="51"/>
      <c r="HU696" s="51"/>
      <c r="HV696" s="51"/>
      <c r="HW696" s="51"/>
      <c r="HX696" s="51"/>
      <c r="HY696" s="51"/>
      <c r="HZ696" s="51"/>
      <c r="IA696" s="51"/>
      <c r="IB696" s="51"/>
      <c r="IC696" s="51"/>
      <c r="ID696" s="51"/>
      <c r="IE696" s="51"/>
      <c r="IF696" s="51"/>
      <c r="IG696" s="51"/>
      <c r="IH696" s="51"/>
      <c r="II696" s="51"/>
      <c r="IJ696" s="51"/>
      <c r="IK696" s="51"/>
      <c r="IL696" s="51"/>
      <c r="IM696" s="51"/>
      <c r="IN696" s="51"/>
      <c r="IO696" s="51"/>
      <c r="IP696" s="51"/>
      <c r="IQ696" s="51"/>
      <c r="IR696" s="51"/>
      <c r="IS696" s="51"/>
      <c r="IT696" s="51"/>
      <c r="IU696" s="51"/>
    </row>
    <row r="697" spans="1:255" ht="12.75" customHeight="1" x14ac:dyDescent="0.2">
      <c r="A697" s="61"/>
      <c r="B697" s="61"/>
      <c r="C697" s="61"/>
      <c r="D697" s="61"/>
      <c r="E697" s="6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  <c r="GH697" s="51"/>
      <c r="GI697" s="51"/>
      <c r="GJ697" s="51"/>
      <c r="GK697" s="51"/>
      <c r="GL697" s="51"/>
      <c r="GM697" s="51"/>
      <c r="GN697" s="51"/>
      <c r="GO697" s="51"/>
      <c r="GP697" s="51"/>
      <c r="GQ697" s="51"/>
      <c r="GR697" s="51"/>
      <c r="GS697" s="51"/>
      <c r="GT697" s="51"/>
      <c r="GU697" s="51"/>
      <c r="GV697" s="51"/>
      <c r="GW697" s="51"/>
      <c r="GX697" s="51"/>
      <c r="GY697" s="51"/>
      <c r="GZ697" s="51"/>
      <c r="HA697" s="51"/>
      <c r="HB697" s="51"/>
      <c r="HC697" s="51"/>
      <c r="HD697" s="51"/>
      <c r="HE697" s="51"/>
      <c r="HF697" s="51"/>
      <c r="HG697" s="51"/>
      <c r="HH697" s="51"/>
      <c r="HI697" s="51"/>
      <c r="HJ697" s="51"/>
      <c r="HK697" s="51"/>
      <c r="HL697" s="51"/>
      <c r="HM697" s="51"/>
      <c r="HN697" s="51"/>
      <c r="HO697" s="51"/>
      <c r="HP697" s="51"/>
      <c r="HQ697" s="51"/>
      <c r="HR697" s="51"/>
      <c r="HS697" s="51"/>
      <c r="HT697" s="51"/>
      <c r="HU697" s="51"/>
      <c r="HV697" s="51"/>
      <c r="HW697" s="51"/>
      <c r="HX697" s="51"/>
      <c r="HY697" s="51"/>
      <c r="HZ697" s="51"/>
      <c r="IA697" s="51"/>
      <c r="IB697" s="51"/>
      <c r="IC697" s="51"/>
      <c r="ID697" s="51"/>
      <c r="IE697" s="51"/>
      <c r="IF697" s="51"/>
      <c r="IG697" s="51"/>
      <c r="IH697" s="51"/>
      <c r="II697" s="51"/>
      <c r="IJ697" s="51"/>
      <c r="IK697" s="51"/>
      <c r="IL697" s="51"/>
      <c r="IM697" s="51"/>
      <c r="IN697" s="51"/>
      <c r="IO697" s="51"/>
      <c r="IP697" s="51"/>
      <c r="IQ697" s="51"/>
      <c r="IR697" s="51"/>
      <c r="IS697" s="51"/>
      <c r="IT697" s="51"/>
      <c r="IU697" s="51"/>
    </row>
    <row r="698" spans="1:255" ht="12.75" customHeight="1" x14ac:dyDescent="0.2">
      <c r="A698" s="61"/>
      <c r="B698" s="61"/>
      <c r="C698" s="61"/>
      <c r="D698" s="61"/>
      <c r="E698" s="6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  <c r="GH698" s="51"/>
      <c r="GI698" s="51"/>
      <c r="GJ698" s="51"/>
      <c r="GK698" s="51"/>
      <c r="GL698" s="51"/>
      <c r="GM698" s="51"/>
      <c r="GN698" s="51"/>
      <c r="GO698" s="51"/>
      <c r="GP698" s="51"/>
      <c r="GQ698" s="51"/>
      <c r="GR698" s="51"/>
      <c r="GS698" s="51"/>
      <c r="GT698" s="51"/>
      <c r="GU698" s="51"/>
      <c r="GV698" s="51"/>
      <c r="GW698" s="51"/>
      <c r="GX698" s="51"/>
      <c r="GY698" s="51"/>
      <c r="GZ698" s="51"/>
      <c r="HA698" s="51"/>
      <c r="HB698" s="51"/>
      <c r="HC698" s="51"/>
      <c r="HD698" s="51"/>
      <c r="HE698" s="51"/>
      <c r="HF698" s="51"/>
      <c r="HG698" s="51"/>
      <c r="HH698" s="51"/>
      <c r="HI698" s="51"/>
      <c r="HJ698" s="51"/>
      <c r="HK698" s="51"/>
      <c r="HL698" s="51"/>
      <c r="HM698" s="51"/>
      <c r="HN698" s="51"/>
      <c r="HO698" s="51"/>
      <c r="HP698" s="51"/>
      <c r="HQ698" s="51"/>
      <c r="HR698" s="51"/>
      <c r="HS698" s="51"/>
      <c r="HT698" s="51"/>
      <c r="HU698" s="51"/>
      <c r="HV698" s="51"/>
      <c r="HW698" s="51"/>
      <c r="HX698" s="51"/>
      <c r="HY698" s="51"/>
      <c r="HZ698" s="51"/>
      <c r="IA698" s="51"/>
      <c r="IB698" s="51"/>
      <c r="IC698" s="51"/>
      <c r="ID698" s="51"/>
      <c r="IE698" s="51"/>
      <c r="IF698" s="51"/>
      <c r="IG698" s="51"/>
      <c r="IH698" s="51"/>
      <c r="II698" s="51"/>
      <c r="IJ698" s="51"/>
      <c r="IK698" s="51"/>
      <c r="IL698" s="51"/>
      <c r="IM698" s="51"/>
      <c r="IN698" s="51"/>
      <c r="IO698" s="51"/>
      <c r="IP698" s="51"/>
      <c r="IQ698" s="51"/>
      <c r="IR698" s="51"/>
      <c r="IS698" s="51"/>
      <c r="IT698" s="51"/>
      <c r="IU698" s="51"/>
    </row>
    <row r="699" spans="1:255" ht="12.75" customHeight="1" x14ac:dyDescent="0.2">
      <c r="A699" s="61"/>
      <c r="B699" s="61"/>
      <c r="C699" s="61"/>
      <c r="D699" s="61"/>
      <c r="E699" s="6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  <c r="GH699" s="51"/>
      <c r="GI699" s="51"/>
      <c r="GJ699" s="51"/>
      <c r="GK699" s="51"/>
      <c r="GL699" s="51"/>
      <c r="GM699" s="51"/>
      <c r="GN699" s="51"/>
      <c r="GO699" s="51"/>
      <c r="GP699" s="51"/>
      <c r="GQ699" s="51"/>
      <c r="GR699" s="51"/>
      <c r="GS699" s="51"/>
      <c r="GT699" s="51"/>
      <c r="GU699" s="51"/>
      <c r="GV699" s="51"/>
      <c r="GW699" s="51"/>
      <c r="GX699" s="51"/>
      <c r="GY699" s="51"/>
      <c r="GZ699" s="51"/>
      <c r="HA699" s="51"/>
      <c r="HB699" s="51"/>
      <c r="HC699" s="51"/>
      <c r="HD699" s="51"/>
      <c r="HE699" s="51"/>
      <c r="HF699" s="51"/>
      <c r="HG699" s="51"/>
      <c r="HH699" s="51"/>
      <c r="HI699" s="51"/>
      <c r="HJ699" s="51"/>
      <c r="HK699" s="51"/>
      <c r="HL699" s="51"/>
      <c r="HM699" s="51"/>
      <c r="HN699" s="51"/>
      <c r="HO699" s="51"/>
      <c r="HP699" s="51"/>
      <c r="HQ699" s="51"/>
      <c r="HR699" s="51"/>
      <c r="HS699" s="51"/>
      <c r="HT699" s="51"/>
      <c r="HU699" s="51"/>
      <c r="HV699" s="51"/>
      <c r="HW699" s="51"/>
      <c r="HX699" s="51"/>
      <c r="HY699" s="51"/>
      <c r="HZ699" s="51"/>
      <c r="IA699" s="51"/>
      <c r="IB699" s="51"/>
      <c r="IC699" s="51"/>
      <c r="ID699" s="51"/>
      <c r="IE699" s="51"/>
      <c r="IF699" s="51"/>
      <c r="IG699" s="51"/>
      <c r="IH699" s="51"/>
      <c r="II699" s="51"/>
      <c r="IJ699" s="51"/>
      <c r="IK699" s="51"/>
      <c r="IL699" s="51"/>
      <c r="IM699" s="51"/>
      <c r="IN699" s="51"/>
      <c r="IO699" s="51"/>
      <c r="IP699" s="51"/>
      <c r="IQ699" s="51"/>
      <c r="IR699" s="51"/>
      <c r="IS699" s="51"/>
      <c r="IT699" s="51"/>
      <c r="IU699" s="51"/>
    </row>
    <row r="700" spans="1:255" ht="12.75" customHeight="1" x14ac:dyDescent="0.2">
      <c r="A700" s="61"/>
      <c r="B700" s="61"/>
      <c r="C700" s="61"/>
      <c r="D700" s="61"/>
      <c r="E700" s="6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  <c r="GH700" s="51"/>
      <c r="GI700" s="51"/>
      <c r="GJ700" s="51"/>
      <c r="GK700" s="51"/>
      <c r="GL700" s="51"/>
      <c r="GM700" s="51"/>
      <c r="GN700" s="51"/>
      <c r="GO700" s="51"/>
      <c r="GP700" s="51"/>
      <c r="GQ700" s="51"/>
      <c r="GR700" s="51"/>
      <c r="GS700" s="51"/>
      <c r="GT700" s="51"/>
      <c r="GU700" s="51"/>
      <c r="GV700" s="51"/>
      <c r="GW700" s="51"/>
      <c r="GX700" s="51"/>
      <c r="GY700" s="51"/>
      <c r="GZ700" s="51"/>
      <c r="HA700" s="51"/>
      <c r="HB700" s="51"/>
      <c r="HC700" s="51"/>
      <c r="HD700" s="51"/>
      <c r="HE700" s="51"/>
      <c r="HF700" s="51"/>
      <c r="HG700" s="51"/>
      <c r="HH700" s="51"/>
      <c r="HI700" s="51"/>
      <c r="HJ700" s="51"/>
      <c r="HK700" s="51"/>
      <c r="HL700" s="51"/>
      <c r="HM700" s="51"/>
      <c r="HN700" s="51"/>
      <c r="HO700" s="51"/>
      <c r="HP700" s="51"/>
      <c r="HQ700" s="51"/>
      <c r="HR700" s="51"/>
      <c r="HS700" s="51"/>
      <c r="HT700" s="51"/>
      <c r="HU700" s="51"/>
      <c r="HV700" s="51"/>
      <c r="HW700" s="51"/>
      <c r="HX700" s="51"/>
      <c r="HY700" s="51"/>
      <c r="HZ700" s="51"/>
      <c r="IA700" s="51"/>
      <c r="IB700" s="51"/>
      <c r="IC700" s="51"/>
      <c r="ID700" s="51"/>
      <c r="IE700" s="51"/>
      <c r="IF700" s="51"/>
      <c r="IG700" s="51"/>
      <c r="IH700" s="51"/>
      <c r="II700" s="51"/>
      <c r="IJ700" s="51"/>
      <c r="IK700" s="51"/>
      <c r="IL700" s="51"/>
      <c r="IM700" s="51"/>
      <c r="IN700" s="51"/>
      <c r="IO700" s="51"/>
      <c r="IP700" s="51"/>
      <c r="IQ700" s="51"/>
      <c r="IR700" s="51"/>
      <c r="IS700" s="51"/>
      <c r="IT700" s="51"/>
      <c r="IU700" s="51"/>
    </row>
    <row r="701" spans="1:255" ht="12.75" customHeight="1" x14ac:dyDescent="0.2">
      <c r="A701" s="61"/>
      <c r="B701" s="61"/>
      <c r="C701" s="61"/>
      <c r="D701" s="61"/>
      <c r="E701" s="6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  <c r="GH701" s="51"/>
      <c r="GI701" s="51"/>
      <c r="GJ701" s="51"/>
      <c r="GK701" s="51"/>
      <c r="GL701" s="51"/>
      <c r="GM701" s="51"/>
      <c r="GN701" s="51"/>
      <c r="GO701" s="51"/>
      <c r="GP701" s="51"/>
      <c r="GQ701" s="51"/>
      <c r="GR701" s="51"/>
      <c r="GS701" s="51"/>
      <c r="GT701" s="51"/>
      <c r="GU701" s="51"/>
      <c r="GV701" s="51"/>
      <c r="GW701" s="51"/>
      <c r="GX701" s="51"/>
      <c r="GY701" s="51"/>
      <c r="GZ701" s="51"/>
      <c r="HA701" s="51"/>
      <c r="HB701" s="51"/>
      <c r="HC701" s="51"/>
      <c r="HD701" s="51"/>
      <c r="HE701" s="51"/>
      <c r="HF701" s="51"/>
      <c r="HG701" s="51"/>
      <c r="HH701" s="51"/>
      <c r="HI701" s="51"/>
      <c r="HJ701" s="51"/>
      <c r="HK701" s="51"/>
      <c r="HL701" s="51"/>
      <c r="HM701" s="51"/>
      <c r="HN701" s="51"/>
      <c r="HO701" s="51"/>
      <c r="HP701" s="51"/>
      <c r="HQ701" s="51"/>
      <c r="HR701" s="51"/>
      <c r="HS701" s="51"/>
      <c r="HT701" s="51"/>
      <c r="HU701" s="51"/>
      <c r="HV701" s="51"/>
      <c r="HW701" s="51"/>
      <c r="HX701" s="51"/>
      <c r="HY701" s="51"/>
      <c r="HZ701" s="51"/>
      <c r="IA701" s="51"/>
      <c r="IB701" s="51"/>
      <c r="IC701" s="51"/>
      <c r="ID701" s="51"/>
      <c r="IE701" s="51"/>
      <c r="IF701" s="51"/>
      <c r="IG701" s="51"/>
      <c r="IH701" s="51"/>
      <c r="II701" s="51"/>
      <c r="IJ701" s="51"/>
      <c r="IK701" s="51"/>
      <c r="IL701" s="51"/>
      <c r="IM701" s="51"/>
      <c r="IN701" s="51"/>
      <c r="IO701" s="51"/>
      <c r="IP701" s="51"/>
      <c r="IQ701" s="51"/>
      <c r="IR701" s="51"/>
      <c r="IS701" s="51"/>
      <c r="IT701" s="51"/>
      <c r="IU701" s="51"/>
    </row>
    <row r="702" spans="1:255" ht="12.75" customHeight="1" x14ac:dyDescent="0.2">
      <c r="A702" s="61"/>
      <c r="B702" s="61"/>
      <c r="C702" s="61"/>
      <c r="D702" s="61"/>
      <c r="E702" s="6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  <c r="GH702" s="51"/>
      <c r="GI702" s="51"/>
      <c r="GJ702" s="51"/>
      <c r="GK702" s="51"/>
      <c r="GL702" s="51"/>
      <c r="GM702" s="51"/>
      <c r="GN702" s="51"/>
      <c r="GO702" s="51"/>
      <c r="GP702" s="51"/>
      <c r="GQ702" s="51"/>
      <c r="GR702" s="51"/>
      <c r="GS702" s="51"/>
      <c r="GT702" s="51"/>
      <c r="GU702" s="51"/>
      <c r="GV702" s="51"/>
      <c r="GW702" s="51"/>
      <c r="GX702" s="51"/>
      <c r="GY702" s="51"/>
      <c r="GZ702" s="51"/>
      <c r="HA702" s="51"/>
      <c r="HB702" s="51"/>
      <c r="HC702" s="51"/>
      <c r="HD702" s="51"/>
      <c r="HE702" s="51"/>
      <c r="HF702" s="51"/>
      <c r="HG702" s="51"/>
      <c r="HH702" s="51"/>
      <c r="HI702" s="51"/>
      <c r="HJ702" s="51"/>
      <c r="HK702" s="51"/>
      <c r="HL702" s="51"/>
      <c r="HM702" s="51"/>
      <c r="HN702" s="51"/>
      <c r="HO702" s="51"/>
      <c r="HP702" s="51"/>
      <c r="HQ702" s="51"/>
      <c r="HR702" s="51"/>
      <c r="HS702" s="51"/>
      <c r="HT702" s="51"/>
      <c r="HU702" s="51"/>
      <c r="HV702" s="51"/>
      <c r="HW702" s="51"/>
      <c r="HX702" s="51"/>
      <c r="HY702" s="51"/>
      <c r="HZ702" s="51"/>
      <c r="IA702" s="51"/>
      <c r="IB702" s="51"/>
      <c r="IC702" s="51"/>
      <c r="ID702" s="51"/>
      <c r="IE702" s="51"/>
      <c r="IF702" s="51"/>
      <c r="IG702" s="51"/>
      <c r="IH702" s="51"/>
      <c r="II702" s="51"/>
      <c r="IJ702" s="51"/>
      <c r="IK702" s="51"/>
      <c r="IL702" s="51"/>
      <c r="IM702" s="51"/>
      <c r="IN702" s="51"/>
      <c r="IO702" s="51"/>
      <c r="IP702" s="51"/>
      <c r="IQ702" s="51"/>
      <c r="IR702" s="51"/>
      <c r="IS702" s="51"/>
      <c r="IT702" s="51"/>
      <c r="IU702" s="51"/>
    </row>
    <row r="703" spans="1:255" ht="12.75" customHeight="1" x14ac:dyDescent="0.2">
      <c r="A703" s="61"/>
      <c r="B703" s="61"/>
      <c r="C703" s="61"/>
      <c r="D703" s="61"/>
      <c r="E703" s="6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  <c r="GH703" s="51"/>
      <c r="GI703" s="51"/>
      <c r="GJ703" s="51"/>
      <c r="GK703" s="51"/>
      <c r="GL703" s="51"/>
      <c r="GM703" s="51"/>
      <c r="GN703" s="51"/>
      <c r="GO703" s="51"/>
      <c r="GP703" s="51"/>
      <c r="GQ703" s="51"/>
      <c r="GR703" s="51"/>
      <c r="GS703" s="51"/>
      <c r="GT703" s="51"/>
      <c r="GU703" s="51"/>
      <c r="GV703" s="51"/>
      <c r="GW703" s="51"/>
      <c r="GX703" s="51"/>
      <c r="GY703" s="51"/>
      <c r="GZ703" s="51"/>
      <c r="HA703" s="51"/>
      <c r="HB703" s="51"/>
      <c r="HC703" s="51"/>
      <c r="HD703" s="51"/>
      <c r="HE703" s="51"/>
      <c r="HF703" s="51"/>
      <c r="HG703" s="51"/>
      <c r="HH703" s="51"/>
      <c r="HI703" s="51"/>
      <c r="HJ703" s="51"/>
      <c r="HK703" s="51"/>
      <c r="HL703" s="51"/>
      <c r="HM703" s="51"/>
      <c r="HN703" s="51"/>
      <c r="HO703" s="51"/>
      <c r="HP703" s="51"/>
      <c r="HQ703" s="51"/>
      <c r="HR703" s="51"/>
      <c r="HS703" s="51"/>
      <c r="HT703" s="51"/>
      <c r="HU703" s="51"/>
      <c r="HV703" s="51"/>
      <c r="HW703" s="51"/>
      <c r="HX703" s="51"/>
      <c r="HY703" s="51"/>
      <c r="HZ703" s="51"/>
      <c r="IA703" s="51"/>
      <c r="IB703" s="51"/>
      <c r="IC703" s="51"/>
      <c r="ID703" s="51"/>
      <c r="IE703" s="51"/>
      <c r="IF703" s="51"/>
      <c r="IG703" s="51"/>
      <c r="IH703" s="51"/>
      <c r="II703" s="51"/>
      <c r="IJ703" s="51"/>
      <c r="IK703" s="51"/>
      <c r="IL703" s="51"/>
      <c r="IM703" s="51"/>
      <c r="IN703" s="51"/>
      <c r="IO703" s="51"/>
      <c r="IP703" s="51"/>
      <c r="IQ703" s="51"/>
      <c r="IR703" s="51"/>
      <c r="IS703" s="51"/>
      <c r="IT703" s="51"/>
      <c r="IU703" s="51"/>
    </row>
    <row r="704" spans="1:255" ht="12.75" customHeight="1" x14ac:dyDescent="0.2">
      <c r="A704" s="61"/>
      <c r="B704" s="61"/>
      <c r="C704" s="61"/>
      <c r="D704" s="61"/>
      <c r="E704" s="6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  <c r="GH704" s="51"/>
      <c r="GI704" s="51"/>
      <c r="GJ704" s="51"/>
      <c r="GK704" s="51"/>
      <c r="GL704" s="51"/>
      <c r="GM704" s="51"/>
      <c r="GN704" s="51"/>
      <c r="GO704" s="51"/>
      <c r="GP704" s="51"/>
      <c r="GQ704" s="51"/>
      <c r="GR704" s="51"/>
      <c r="GS704" s="51"/>
      <c r="GT704" s="51"/>
      <c r="GU704" s="51"/>
      <c r="GV704" s="51"/>
      <c r="GW704" s="51"/>
      <c r="GX704" s="51"/>
      <c r="GY704" s="51"/>
      <c r="GZ704" s="51"/>
      <c r="HA704" s="51"/>
      <c r="HB704" s="51"/>
      <c r="HC704" s="51"/>
      <c r="HD704" s="51"/>
      <c r="HE704" s="51"/>
      <c r="HF704" s="51"/>
      <c r="HG704" s="51"/>
      <c r="HH704" s="51"/>
      <c r="HI704" s="51"/>
      <c r="HJ704" s="51"/>
      <c r="HK704" s="51"/>
      <c r="HL704" s="51"/>
      <c r="HM704" s="51"/>
      <c r="HN704" s="51"/>
      <c r="HO704" s="51"/>
      <c r="HP704" s="51"/>
      <c r="HQ704" s="51"/>
      <c r="HR704" s="51"/>
      <c r="HS704" s="51"/>
      <c r="HT704" s="51"/>
      <c r="HU704" s="51"/>
      <c r="HV704" s="51"/>
      <c r="HW704" s="51"/>
      <c r="HX704" s="51"/>
      <c r="HY704" s="51"/>
      <c r="HZ704" s="51"/>
      <c r="IA704" s="51"/>
      <c r="IB704" s="51"/>
      <c r="IC704" s="51"/>
      <c r="ID704" s="51"/>
      <c r="IE704" s="51"/>
      <c r="IF704" s="51"/>
      <c r="IG704" s="51"/>
      <c r="IH704" s="51"/>
      <c r="II704" s="51"/>
      <c r="IJ704" s="51"/>
      <c r="IK704" s="51"/>
      <c r="IL704" s="51"/>
      <c r="IM704" s="51"/>
      <c r="IN704" s="51"/>
      <c r="IO704" s="51"/>
      <c r="IP704" s="51"/>
      <c r="IQ704" s="51"/>
      <c r="IR704" s="51"/>
      <c r="IS704" s="51"/>
      <c r="IT704" s="51"/>
      <c r="IU704" s="51"/>
    </row>
    <row r="705" spans="1:255" ht="12.75" customHeight="1" x14ac:dyDescent="0.2">
      <c r="A705" s="61"/>
      <c r="B705" s="61"/>
      <c r="C705" s="61"/>
      <c r="D705" s="61"/>
      <c r="E705" s="6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  <c r="GH705" s="51"/>
      <c r="GI705" s="51"/>
      <c r="GJ705" s="51"/>
      <c r="GK705" s="51"/>
      <c r="GL705" s="51"/>
      <c r="GM705" s="51"/>
      <c r="GN705" s="51"/>
      <c r="GO705" s="51"/>
      <c r="GP705" s="51"/>
      <c r="GQ705" s="51"/>
      <c r="GR705" s="51"/>
      <c r="GS705" s="51"/>
      <c r="GT705" s="51"/>
      <c r="GU705" s="51"/>
      <c r="GV705" s="51"/>
      <c r="GW705" s="51"/>
      <c r="GX705" s="51"/>
      <c r="GY705" s="51"/>
      <c r="GZ705" s="51"/>
      <c r="HA705" s="51"/>
      <c r="HB705" s="51"/>
      <c r="HC705" s="51"/>
      <c r="HD705" s="51"/>
      <c r="HE705" s="51"/>
      <c r="HF705" s="51"/>
      <c r="HG705" s="51"/>
      <c r="HH705" s="51"/>
      <c r="HI705" s="51"/>
      <c r="HJ705" s="51"/>
      <c r="HK705" s="51"/>
      <c r="HL705" s="51"/>
      <c r="HM705" s="51"/>
      <c r="HN705" s="51"/>
      <c r="HO705" s="51"/>
      <c r="HP705" s="51"/>
      <c r="HQ705" s="51"/>
      <c r="HR705" s="51"/>
      <c r="HS705" s="51"/>
      <c r="HT705" s="51"/>
      <c r="HU705" s="51"/>
      <c r="HV705" s="51"/>
      <c r="HW705" s="51"/>
      <c r="HX705" s="51"/>
      <c r="HY705" s="51"/>
      <c r="HZ705" s="51"/>
      <c r="IA705" s="51"/>
      <c r="IB705" s="51"/>
      <c r="IC705" s="51"/>
      <c r="ID705" s="51"/>
      <c r="IE705" s="51"/>
      <c r="IF705" s="51"/>
      <c r="IG705" s="51"/>
      <c r="IH705" s="51"/>
      <c r="II705" s="51"/>
      <c r="IJ705" s="51"/>
      <c r="IK705" s="51"/>
      <c r="IL705" s="51"/>
      <c r="IM705" s="51"/>
      <c r="IN705" s="51"/>
      <c r="IO705" s="51"/>
      <c r="IP705" s="51"/>
      <c r="IQ705" s="51"/>
      <c r="IR705" s="51"/>
      <c r="IS705" s="51"/>
      <c r="IT705" s="51"/>
      <c r="IU705" s="51"/>
    </row>
    <row r="706" spans="1:255" ht="12.75" customHeight="1" x14ac:dyDescent="0.2">
      <c r="A706" s="61"/>
      <c r="B706" s="61"/>
      <c r="C706" s="61"/>
      <c r="D706" s="61"/>
      <c r="E706" s="6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  <c r="GH706" s="51"/>
      <c r="GI706" s="51"/>
      <c r="GJ706" s="51"/>
      <c r="GK706" s="51"/>
      <c r="GL706" s="51"/>
      <c r="GM706" s="51"/>
      <c r="GN706" s="51"/>
      <c r="GO706" s="51"/>
      <c r="GP706" s="51"/>
      <c r="GQ706" s="51"/>
      <c r="GR706" s="51"/>
      <c r="GS706" s="51"/>
      <c r="GT706" s="51"/>
      <c r="GU706" s="51"/>
      <c r="GV706" s="51"/>
      <c r="GW706" s="51"/>
      <c r="GX706" s="51"/>
      <c r="GY706" s="51"/>
      <c r="GZ706" s="51"/>
      <c r="HA706" s="51"/>
      <c r="HB706" s="51"/>
      <c r="HC706" s="51"/>
      <c r="HD706" s="51"/>
      <c r="HE706" s="51"/>
      <c r="HF706" s="51"/>
      <c r="HG706" s="51"/>
      <c r="HH706" s="51"/>
      <c r="HI706" s="51"/>
      <c r="HJ706" s="51"/>
      <c r="HK706" s="51"/>
      <c r="HL706" s="51"/>
      <c r="HM706" s="51"/>
      <c r="HN706" s="51"/>
      <c r="HO706" s="51"/>
      <c r="HP706" s="51"/>
      <c r="HQ706" s="51"/>
      <c r="HR706" s="51"/>
      <c r="HS706" s="51"/>
      <c r="HT706" s="51"/>
      <c r="HU706" s="51"/>
      <c r="HV706" s="51"/>
      <c r="HW706" s="51"/>
      <c r="HX706" s="51"/>
      <c r="HY706" s="51"/>
      <c r="HZ706" s="51"/>
      <c r="IA706" s="51"/>
      <c r="IB706" s="51"/>
      <c r="IC706" s="51"/>
      <c r="ID706" s="51"/>
      <c r="IE706" s="51"/>
      <c r="IF706" s="51"/>
      <c r="IG706" s="51"/>
      <c r="IH706" s="51"/>
      <c r="II706" s="51"/>
      <c r="IJ706" s="51"/>
      <c r="IK706" s="51"/>
      <c r="IL706" s="51"/>
      <c r="IM706" s="51"/>
      <c r="IN706" s="51"/>
      <c r="IO706" s="51"/>
      <c r="IP706" s="51"/>
      <c r="IQ706" s="51"/>
      <c r="IR706" s="51"/>
      <c r="IS706" s="51"/>
      <c r="IT706" s="51"/>
      <c r="IU706" s="51"/>
    </row>
    <row r="707" spans="1:255" ht="12.75" customHeight="1" x14ac:dyDescent="0.2">
      <c r="A707" s="61"/>
      <c r="B707" s="61"/>
      <c r="C707" s="61"/>
      <c r="D707" s="61"/>
      <c r="E707" s="6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  <c r="GH707" s="51"/>
      <c r="GI707" s="51"/>
      <c r="GJ707" s="51"/>
      <c r="GK707" s="51"/>
      <c r="GL707" s="51"/>
      <c r="GM707" s="51"/>
      <c r="GN707" s="51"/>
      <c r="GO707" s="51"/>
      <c r="GP707" s="51"/>
      <c r="GQ707" s="51"/>
      <c r="GR707" s="51"/>
      <c r="GS707" s="51"/>
      <c r="GT707" s="51"/>
      <c r="GU707" s="51"/>
      <c r="GV707" s="51"/>
      <c r="GW707" s="51"/>
      <c r="GX707" s="51"/>
      <c r="GY707" s="51"/>
      <c r="GZ707" s="51"/>
      <c r="HA707" s="51"/>
      <c r="HB707" s="51"/>
      <c r="HC707" s="51"/>
      <c r="HD707" s="51"/>
      <c r="HE707" s="51"/>
      <c r="HF707" s="51"/>
      <c r="HG707" s="51"/>
      <c r="HH707" s="51"/>
      <c r="HI707" s="51"/>
      <c r="HJ707" s="51"/>
      <c r="HK707" s="51"/>
      <c r="HL707" s="51"/>
      <c r="HM707" s="51"/>
      <c r="HN707" s="51"/>
      <c r="HO707" s="51"/>
      <c r="HP707" s="51"/>
      <c r="HQ707" s="51"/>
      <c r="HR707" s="51"/>
      <c r="HS707" s="51"/>
      <c r="HT707" s="51"/>
      <c r="HU707" s="51"/>
      <c r="HV707" s="51"/>
      <c r="HW707" s="51"/>
      <c r="HX707" s="51"/>
      <c r="HY707" s="51"/>
      <c r="HZ707" s="51"/>
      <c r="IA707" s="51"/>
      <c r="IB707" s="51"/>
      <c r="IC707" s="51"/>
      <c r="ID707" s="51"/>
      <c r="IE707" s="51"/>
      <c r="IF707" s="51"/>
      <c r="IG707" s="51"/>
      <c r="IH707" s="51"/>
      <c r="II707" s="51"/>
      <c r="IJ707" s="51"/>
      <c r="IK707" s="51"/>
      <c r="IL707" s="51"/>
      <c r="IM707" s="51"/>
      <c r="IN707" s="51"/>
      <c r="IO707" s="51"/>
      <c r="IP707" s="51"/>
      <c r="IQ707" s="51"/>
      <c r="IR707" s="51"/>
      <c r="IS707" s="51"/>
      <c r="IT707" s="51"/>
      <c r="IU707" s="51"/>
    </row>
    <row r="708" spans="1:255" ht="12.75" customHeight="1" x14ac:dyDescent="0.2">
      <c r="A708" s="61"/>
      <c r="B708" s="61"/>
      <c r="C708" s="61"/>
      <c r="D708" s="61"/>
      <c r="E708" s="6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  <c r="GH708" s="51"/>
      <c r="GI708" s="51"/>
      <c r="GJ708" s="51"/>
      <c r="GK708" s="51"/>
      <c r="GL708" s="51"/>
      <c r="GM708" s="51"/>
      <c r="GN708" s="51"/>
      <c r="GO708" s="51"/>
      <c r="GP708" s="51"/>
      <c r="GQ708" s="51"/>
      <c r="GR708" s="51"/>
      <c r="GS708" s="51"/>
      <c r="GT708" s="51"/>
      <c r="GU708" s="51"/>
      <c r="GV708" s="51"/>
      <c r="GW708" s="51"/>
      <c r="GX708" s="51"/>
      <c r="GY708" s="51"/>
      <c r="GZ708" s="51"/>
      <c r="HA708" s="51"/>
      <c r="HB708" s="51"/>
      <c r="HC708" s="51"/>
      <c r="HD708" s="51"/>
      <c r="HE708" s="51"/>
      <c r="HF708" s="51"/>
      <c r="HG708" s="51"/>
      <c r="HH708" s="51"/>
      <c r="HI708" s="51"/>
      <c r="HJ708" s="51"/>
      <c r="HK708" s="51"/>
      <c r="HL708" s="51"/>
      <c r="HM708" s="51"/>
      <c r="HN708" s="51"/>
      <c r="HO708" s="51"/>
      <c r="HP708" s="51"/>
      <c r="HQ708" s="51"/>
      <c r="HR708" s="51"/>
      <c r="HS708" s="51"/>
      <c r="HT708" s="51"/>
      <c r="HU708" s="51"/>
      <c r="HV708" s="51"/>
      <c r="HW708" s="51"/>
      <c r="HX708" s="51"/>
      <c r="HY708" s="51"/>
      <c r="HZ708" s="51"/>
      <c r="IA708" s="51"/>
      <c r="IB708" s="51"/>
      <c r="IC708" s="51"/>
      <c r="ID708" s="51"/>
      <c r="IE708" s="51"/>
      <c r="IF708" s="51"/>
      <c r="IG708" s="51"/>
      <c r="IH708" s="51"/>
      <c r="II708" s="51"/>
      <c r="IJ708" s="51"/>
      <c r="IK708" s="51"/>
      <c r="IL708" s="51"/>
      <c r="IM708" s="51"/>
      <c r="IN708" s="51"/>
      <c r="IO708" s="51"/>
      <c r="IP708" s="51"/>
      <c r="IQ708" s="51"/>
      <c r="IR708" s="51"/>
      <c r="IS708" s="51"/>
      <c r="IT708" s="51"/>
      <c r="IU708" s="51"/>
    </row>
    <row r="709" spans="1:255" ht="12.75" customHeight="1" x14ac:dyDescent="0.2">
      <c r="A709" s="61"/>
      <c r="B709" s="61"/>
      <c r="C709" s="61"/>
      <c r="D709" s="61"/>
      <c r="E709" s="6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  <c r="GH709" s="51"/>
      <c r="GI709" s="51"/>
      <c r="GJ709" s="51"/>
      <c r="GK709" s="51"/>
      <c r="GL709" s="51"/>
      <c r="GM709" s="51"/>
      <c r="GN709" s="51"/>
      <c r="GO709" s="51"/>
      <c r="GP709" s="51"/>
      <c r="GQ709" s="51"/>
      <c r="GR709" s="51"/>
      <c r="GS709" s="51"/>
      <c r="GT709" s="51"/>
      <c r="GU709" s="51"/>
      <c r="GV709" s="51"/>
      <c r="GW709" s="51"/>
      <c r="GX709" s="51"/>
      <c r="GY709" s="51"/>
      <c r="GZ709" s="51"/>
      <c r="HA709" s="51"/>
      <c r="HB709" s="51"/>
      <c r="HC709" s="51"/>
      <c r="HD709" s="51"/>
      <c r="HE709" s="51"/>
      <c r="HF709" s="51"/>
      <c r="HG709" s="51"/>
      <c r="HH709" s="51"/>
      <c r="HI709" s="51"/>
      <c r="HJ709" s="51"/>
      <c r="HK709" s="51"/>
      <c r="HL709" s="51"/>
      <c r="HM709" s="51"/>
      <c r="HN709" s="51"/>
      <c r="HO709" s="51"/>
      <c r="HP709" s="51"/>
      <c r="HQ709" s="51"/>
      <c r="HR709" s="51"/>
      <c r="HS709" s="51"/>
      <c r="HT709" s="51"/>
      <c r="HU709" s="51"/>
      <c r="HV709" s="51"/>
      <c r="HW709" s="51"/>
      <c r="HX709" s="51"/>
      <c r="HY709" s="51"/>
      <c r="HZ709" s="51"/>
      <c r="IA709" s="51"/>
      <c r="IB709" s="51"/>
      <c r="IC709" s="51"/>
      <c r="ID709" s="51"/>
      <c r="IE709" s="51"/>
      <c r="IF709" s="51"/>
      <c r="IG709" s="51"/>
      <c r="IH709" s="51"/>
      <c r="II709" s="51"/>
      <c r="IJ709" s="51"/>
      <c r="IK709" s="51"/>
      <c r="IL709" s="51"/>
      <c r="IM709" s="51"/>
      <c r="IN709" s="51"/>
      <c r="IO709" s="51"/>
      <c r="IP709" s="51"/>
      <c r="IQ709" s="51"/>
      <c r="IR709" s="51"/>
      <c r="IS709" s="51"/>
      <c r="IT709" s="51"/>
      <c r="IU709" s="51"/>
    </row>
    <row r="710" spans="1:255" ht="12.75" customHeight="1" x14ac:dyDescent="0.2">
      <c r="A710" s="61"/>
      <c r="B710" s="61"/>
      <c r="C710" s="61"/>
      <c r="D710" s="61"/>
      <c r="E710" s="6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  <c r="GH710" s="51"/>
      <c r="GI710" s="51"/>
      <c r="GJ710" s="51"/>
      <c r="GK710" s="51"/>
      <c r="GL710" s="51"/>
      <c r="GM710" s="51"/>
      <c r="GN710" s="51"/>
      <c r="GO710" s="51"/>
      <c r="GP710" s="51"/>
      <c r="GQ710" s="51"/>
      <c r="GR710" s="51"/>
      <c r="GS710" s="51"/>
      <c r="GT710" s="51"/>
      <c r="GU710" s="51"/>
      <c r="GV710" s="51"/>
      <c r="GW710" s="51"/>
      <c r="GX710" s="51"/>
      <c r="GY710" s="51"/>
      <c r="GZ710" s="51"/>
      <c r="HA710" s="51"/>
      <c r="HB710" s="51"/>
      <c r="HC710" s="51"/>
      <c r="HD710" s="51"/>
      <c r="HE710" s="51"/>
      <c r="HF710" s="51"/>
      <c r="HG710" s="51"/>
      <c r="HH710" s="51"/>
      <c r="HI710" s="51"/>
      <c r="HJ710" s="51"/>
      <c r="HK710" s="51"/>
      <c r="HL710" s="51"/>
      <c r="HM710" s="51"/>
      <c r="HN710" s="51"/>
      <c r="HO710" s="51"/>
      <c r="HP710" s="51"/>
      <c r="HQ710" s="51"/>
      <c r="HR710" s="51"/>
      <c r="HS710" s="51"/>
      <c r="HT710" s="51"/>
      <c r="HU710" s="51"/>
      <c r="HV710" s="51"/>
      <c r="HW710" s="51"/>
      <c r="HX710" s="51"/>
      <c r="HY710" s="51"/>
      <c r="HZ710" s="51"/>
      <c r="IA710" s="51"/>
      <c r="IB710" s="51"/>
      <c r="IC710" s="51"/>
      <c r="ID710" s="51"/>
      <c r="IE710" s="51"/>
      <c r="IF710" s="51"/>
      <c r="IG710" s="51"/>
      <c r="IH710" s="51"/>
      <c r="II710" s="51"/>
      <c r="IJ710" s="51"/>
      <c r="IK710" s="51"/>
      <c r="IL710" s="51"/>
      <c r="IM710" s="51"/>
      <c r="IN710" s="51"/>
      <c r="IO710" s="51"/>
      <c r="IP710" s="51"/>
      <c r="IQ710" s="51"/>
      <c r="IR710" s="51"/>
      <c r="IS710" s="51"/>
      <c r="IT710" s="51"/>
      <c r="IU710" s="51"/>
    </row>
    <row r="711" spans="1:255" ht="12.75" customHeight="1" x14ac:dyDescent="0.2">
      <c r="A711" s="61"/>
      <c r="B711" s="61"/>
      <c r="C711" s="61"/>
      <c r="D711" s="61"/>
      <c r="E711" s="6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  <c r="GH711" s="51"/>
      <c r="GI711" s="51"/>
      <c r="GJ711" s="51"/>
      <c r="GK711" s="51"/>
      <c r="GL711" s="51"/>
      <c r="GM711" s="51"/>
      <c r="GN711" s="51"/>
      <c r="GO711" s="51"/>
      <c r="GP711" s="51"/>
      <c r="GQ711" s="51"/>
      <c r="GR711" s="51"/>
      <c r="GS711" s="51"/>
      <c r="GT711" s="51"/>
      <c r="GU711" s="51"/>
      <c r="GV711" s="51"/>
      <c r="GW711" s="51"/>
      <c r="GX711" s="51"/>
      <c r="GY711" s="51"/>
      <c r="GZ711" s="51"/>
      <c r="HA711" s="51"/>
      <c r="HB711" s="51"/>
      <c r="HC711" s="51"/>
      <c r="HD711" s="51"/>
      <c r="HE711" s="51"/>
      <c r="HF711" s="51"/>
      <c r="HG711" s="51"/>
      <c r="HH711" s="51"/>
      <c r="HI711" s="51"/>
      <c r="HJ711" s="51"/>
      <c r="HK711" s="51"/>
      <c r="HL711" s="51"/>
      <c r="HM711" s="51"/>
      <c r="HN711" s="51"/>
      <c r="HO711" s="51"/>
      <c r="HP711" s="51"/>
      <c r="HQ711" s="51"/>
      <c r="HR711" s="51"/>
      <c r="HS711" s="51"/>
      <c r="HT711" s="51"/>
      <c r="HU711" s="51"/>
      <c r="HV711" s="51"/>
      <c r="HW711" s="51"/>
      <c r="HX711" s="51"/>
      <c r="HY711" s="51"/>
      <c r="HZ711" s="51"/>
      <c r="IA711" s="51"/>
      <c r="IB711" s="51"/>
      <c r="IC711" s="51"/>
      <c r="ID711" s="51"/>
      <c r="IE711" s="51"/>
      <c r="IF711" s="51"/>
      <c r="IG711" s="51"/>
      <c r="IH711" s="51"/>
      <c r="II711" s="51"/>
      <c r="IJ711" s="51"/>
      <c r="IK711" s="51"/>
      <c r="IL711" s="51"/>
      <c r="IM711" s="51"/>
      <c r="IN711" s="51"/>
      <c r="IO711" s="51"/>
      <c r="IP711" s="51"/>
      <c r="IQ711" s="51"/>
      <c r="IR711" s="51"/>
      <c r="IS711" s="51"/>
      <c r="IT711" s="51"/>
      <c r="IU711" s="51"/>
    </row>
    <row r="712" spans="1:255" ht="12.75" customHeight="1" x14ac:dyDescent="0.2">
      <c r="A712" s="61"/>
      <c r="B712" s="61"/>
      <c r="C712" s="61"/>
      <c r="D712" s="61"/>
      <c r="E712" s="6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  <c r="GH712" s="51"/>
      <c r="GI712" s="51"/>
      <c r="GJ712" s="51"/>
      <c r="GK712" s="51"/>
      <c r="GL712" s="51"/>
      <c r="GM712" s="51"/>
      <c r="GN712" s="51"/>
      <c r="GO712" s="51"/>
      <c r="GP712" s="51"/>
      <c r="GQ712" s="51"/>
      <c r="GR712" s="51"/>
      <c r="GS712" s="51"/>
      <c r="GT712" s="51"/>
      <c r="GU712" s="51"/>
      <c r="GV712" s="51"/>
      <c r="GW712" s="51"/>
      <c r="GX712" s="51"/>
      <c r="GY712" s="51"/>
      <c r="GZ712" s="51"/>
      <c r="HA712" s="51"/>
      <c r="HB712" s="51"/>
      <c r="HC712" s="51"/>
      <c r="HD712" s="51"/>
      <c r="HE712" s="51"/>
      <c r="HF712" s="51"/>
      <c r="HG712" s="51"/>
      <c r="HH712" s="51"/>
      <c r="HI712" s="51"/>
      <c r="HJ712" s="51"/>
      <c r="HK712" s="51"/>
      <c r="HL712" s="51"/>
      <c r="HM712" s="51"/>
      <c r="HN712" s="51"/>
      <c r="HO712" s="51"/>
      <c r="HP712" s="51"/>
      <c r="HQ712" s="51"/>
      <c r="HR712" s="51"/>
      <c r="HS712" s="51"/>
      <c r="HT712" s="51"/>
      <c r="HU712" s="51"/>
      <c r="HV712" s="51"/>
      <c r="HW712" s="51"/>
      <c r="HX712" s="51"/>
      <c r="HY712" s="51"/>
      <c r="HZ712" s="51"/>
      <c r="IA712" s="51"/>
      <c r="IB712" s="51"/>
      <c r="IC712" s="51"/>
      <c r="ID712" s="51"/>
      <c r="IE712" s="51"/>
      <c r="IF712" s="51"/>
      <c r="IG712" s="51"/>
      <c r="IH712" s="51"/>
      <c r="II712" s="51"/>
      <c r="IJ712" s="51"/>
      <c r="IK712" s="51"/>
      <c r="IL712" s="51"/>
      <c r="IM712" s="51"/>
      <c r="IN712" s="51"/>
      <c r="IO712" s="51"/>
      <c r="IP712" s="51"/>
      <c r="IQ712" s="51"/>
      <c r="IR712" s="51"/>
      <c r="IS712" s="51"/>
      <c r="IT712" s="51"/>
      <c r="IU712" s="51"/>
    </row>
    <row r="713" spans="1:255" ht="12.75" customHeight="1" x14ac:dyDescent="0.2">
      <c r="A713" s="61"/>
      <c r="B713" s="61"/>
      <c r="C713" s="61"/>
      <c r="D713" s="61"/>
      <c r="E713" s="6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  <c r="GH713" s="51"/>
      <c r="GI713" s="51"/>
      <c r="GJ713" s="51"/>
      <c r="GK713" s="51"/>
      <c r="GL713" s="51"/>
      <c r="GM713" s="51"/>
      <c r="GN713" s="51"/>
      <c r="GO713" s="51"/>
      <c r="GP713" s="51"/>
      <c r="GQ713" s="51"/>
      <c r="GR713" s="51"/>
      <c r="GS713" s="51"/>
      <c r="GT713" s="51"/>
      <c r="GU713" s="51"/>
      <c r="GV713" s="51"/>
      <c r="GW713" s="51"/>
      <c r="GX713" s="51"/>
      <c r="GY713" s="51"/>
      <c r="GZ713" s="51"/>
      <c r="HA713" s="51"/>
      <c r="HB713" s="51"/>
      <c r="HC713" s="51"/>
      <c r="HD713" s="51"/>
      <c r="HE713" s="51"/>
      <c r="HF713" s="51"/>
      <c r="HG713" s="51"/>
      <c r="HH713" s="51"/>
      <c r="HI713" s="51"/>
      <c r="HJ713" s="51"/>
      <c r="HK713" s="51"/>
      <c r="HL713" s="51"/>
      <c r="HM713" s="51"/>
      <c r="HN713" s="51"/>
      <c r="HO713" s="51"/>
      <c r="HP713" s="51"/>
      <c r="HQ713" s="51"/>
      <c r="HR713" s="51"/>
      <c r="HS713" s="51"/>
      <c r="HT713" s="51"/>
      <c r="HU713" s="51"/>
      <c r="HV713" s="51"/>
      <c r="HW713" s="51"/>
      <c r="HX713" s="51"/>
      <c r="HY713" s="51"/>
      <c r="HZ713" s="51"/>
      <c r="IA713" s="51"/>
      <c r="IB713" s="51"/>
      <c r="IC713" s="51"/>
      <c r="ID713" s="51"/>
      <c r="IE713" s="51"/>
      <c r="IF713" s="51"/>
      <c r="IG713" s="51"/>
      <c r="IH713" s="51"/>
      <c r="II713" s="51"/>
      <c r="IJ713" s="51"/>
      <c r="IK713" s="51"/>
      <c r="IL713" s="51"/>
      <c r="IM713" s="51"/>
      <c r="IN713" s="51"/>
      <c r="IO713" s="51"/>
      <c r="IP713" s="51"/>
      <c r="IQ713" s="51"/>
      <c r="IR713" s="51"/>
      <c r="IS713" s="51"/>
      <c r="IT713" s="51"/>
      <c r="IU713" s="51"/>
    </row>
    <row r="714" spans="1:255" ht="12.75" customHeight="1" x14ac:dyDescent="0.2">
      <c r="A714" s="61"/>
      <c r="B714" s="61"/>
      <c r="C714" s="61"/>
      <c r="D714" s="61"/>
      <c r="E714" s="6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  <c r="GH714" s="51"/>
      <c r="GI714" s="51"/>
      <c r="GJ714" s="51"/>
      <c r="GK714" s="51"/>
      <c r="GL714" s="51"/>
      <c r="GM714" s="51"/>
      <c r="GN714" s="51"/>
      <c r="GO714" s="51"/>
      <c r="GP714" s="51"/>
      <c r="GQ714" s="51"/>
      <c r="GR714" s="51"/>
      <c r="GS714" s="51"/>
      <c r="GT714" s="51"/>
      <c r="GU714" s="51"/>
      <c r="GV714" s="51"/>
      <c r="GW714" s="51"/>
      <c r="GX714" s="51"/>
      <c r="GY714" s="51"/>
      <c r="GZ714" s="51"/>
      <c r="HA714" s="51"/>
      <c r="HB714" s="51"/>
      <c r="HC714" s="51"/>
      <c r="HD714" s="51"/>
      <c r="HE714" s="51"/>
      <c r="HF714" s="51"/>
      <c r="HG714" s="51"/>
      <c r="HH714" s="51"/>
      <c r="HI714" s="51"/>
      <c r="HJ714" s="51"/>
      <c r="HK714" s="51"/>
      <c r="HL714" s="51"/>
      <c r="HM714" s="51"/>
      <c r="HN714" s="51"/>
      <c r="HO714" s="51"/>
      <c r="HP714" s="51"/>
      <c r="HQ714" s="51"/>
      <c r="HR714" s="51"/>
      <c r="HS714" s="51"/>
      <c r="HT714" s="51"/>
      <c r="HU714" s="51"/>
      <c r="HV714" s="51"/>
      <c r="HW714" s="51"/>
      <c r="HX714" s="51"/>
      <c r="HY714" s="51"/>
      <c r="HZ714" s="51"/>
      <c r="IA714" s="51"/>
      <c r="IB714" s="51"/>
      <c r="IC714" s="51"/>
      <c r="ID714" s="51"/>
      <c r="IE714" s="51"/>
      <c r="IF714" s="51"/>
      <c r="IG714" s="51"/>
      <c r="IH714" s="51"/>
      <c r="II714" s="51"/>
      <c r="IJ714" s="51"/>
      <c r="IK714" s="51"/>
      <c r="IL714" s="51"/>
      <c r="IM714" s="51"/>
      <c r="IN714" s="51"/>
      <c r="IO714" s="51"/>
      <c r="IP714" s="51"/>
      <c r="IQ714" s="51"/>
      <c r="IR714" s="51"/>
      <c r="IS714" s="51"/>
      <c r="IT714" s="51"/>
      <c r="IU714" s="51"/>
    </row>
    <row r="715" spans="1:255" ht="12.75" customHeight="1" x14ac:dyDescent="0.2">
      <c r="A715" s="61"/>
      <c r="B715" s="61"/>
      <c r="C715" s="61"/>
      <c r="D715" s="61"/>
      <c r="E715" s="6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  <c r="GH715" s="51"/>
      <c r="GI715" s="51"/>
      <c r="GJ715" s="51"/>
      <c r="GK715" s="51"/>
      <c r="GL715" s="51"/>
      <c r="GM715" s="51"/>
      <c r="GN715" s="51"/>
      <c r="GO715" s="51"/>
      <c r="GP715" s="51"/>
      <c r="GQ715" s="51"/>
      <c r="GR715" s="51"/>
      <c r="GS715" s="51"/>
      <c r="GT715" s="51"/>
      <c r="GU715" s="51"/>
      <c r="GV715" s="51"/>
      <c r="GW715" s="51"/>
      <c r="GX715" s="51"/>
      <c r="GY715" s="51"/>
      <c r="GZ715" s="51"/>
      <c r="HA715" s="51"/>
      <c r="HB715" s="51"/>
      <c r="HC715" s="51"/>
      <c r="HD715" s="51"/>
      <c r="HE715" s="51"/>
      <c r="HF715" s="51"/>
      <c r="HG715" s="51"/>
      <c r="HH715" s="51"/>
      <c r="HI715" s="51"/>
      <c r="HJ715" s="51"/>
      <c r="HK715" s="51"/>
      <c r="HL715" s="51"/>
      <c r="HM715" s="51"/>
      <c r="HN715" s="51"/>
      <c r="HO715" s="51"/>
      <c r="HP715" s="51"/>
      <c r="HQ715" s="51"/>
      <c r="HR715" s="51"/>
      <c r="HS715" s="51"/>
      <c r="HT715" s="51"/>
      <c r="HU715" s="51"/>
      <c r="HV715" s="51"/>
      <c r="HW715" s="51"/>
      <c r="HX715" s="51"/>
      <c r="HY715" s="51"/>
      <c r="HZ715" s="51"/>
      <c r="IA715" s="51"/>
      <c r="IB715" s="51"/>
      <c r="IC715" s="51"/>
      <c r="ID715" s="51"/>
      <c r="IE715" s="51"/>
      <c r="IF715" s="51"/>
      <c r="IG715" s="51"/>
      <c r="IH715" s="51"/>
      <c r="II715" s="51"/>
      <c r="IJ715" s="51"/>
      <c r="IK715" s="51"/>
      <c r="IL715" s="51"/>
      <c r="IM715" s="51"/>
      <c r="IN715" s="51"/>
      <c r="IO715" s="51"/>
      <c r="IP715" s="51"/>
      <c r="IQ715" s="51"/>
      <c r="IR715" s="51"/>
      <c r="IS715" s="51"/>
      <c r="IT715" s="51"/>
      <c r="IU715" s="51"/>
    </row>
    <row r="716" spans="1:255" ht="12.75" customHeight="1" x14ac:dyDescent="0.2">
      <c r="A716" s="61"/>
      <c r="B716" s="61"/>
      <c r="C716" s="61"/>
      <c r="D716" s="61"/>
      <c r="E716" s="6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  <c r="GH716" s="51"/>
      <c r="GI716" s="51"/>
      <c r="GJ716" s="51"/>
      <c r="GK716" s="51"/>
      <c r="GL716" s="51"/>
      <c r="GM716" s="51"/>
      <c r="GN716" s="51"/>
      <c r="GO716" s="51"/>
      <c r="GP716" s="51"/>
      <c r="GQ716" s="51"/>
      <c r="GR716" s="51"/>
      <c r="GS716" s="51"/>
      <c r="GT716" s="51"/>
      <c r="GU716" s="51"/>
      <c r="GV716" s="51"/>
      <c r="GW716" s="51"/>
      <c r="GX716" s="51"/>
      <c r="GY716" s="51"/>
      <c r="GZ716" s="51"/>
      <c r="HA716" s="51"/>
      <c r="HB716" s="51"/>
      <c r="HC716" s="51"/>
      <c r="HD716" s="51"/>
      <c r="HE716" s="51"/>
      <c r="HF716" s="51"/>
      <c r="HG716" s="51"/>
      <c r="HH716" s="51"/>
      <c r="HI716" s="51"/>
      <c r="HJ716" s="51"/>
      <c r="HK716" s="51"/>
      <c r="HL716" s="51"/>
      <c r="HM716" s="51"/>
      <c r="HN716" s="51"/>
      <c r="HO716" s="51"/>
      <c r="HP716" s="51"/>
      <c r="HQ716" s="51"/>
      <c r="HR716" s="51"/>
      <c r="HS716" s="51"/>
      <c r="HT716" s="51"/>
      <c r="HU716" s="51"/>
      <c r="HV716" s="51"/>
      <c r="HW716" s="51"/>
      <c r="HX716" s="51"/>
      <c r="HY716" s="51"/>
      <c r="HZ716" s="51"/>
      <c r="IA716" s="51"/>
      <c r="IB716" s="51"/>
      <c r="IC716" s="51"/>
      <c r="ID716" s="51"/>
      <c r="IE716" s="51"/>
      <c r="IF716" s="51"/>
      <c r="IG716" s="51"/>
      <c r="IH716" s="51"/>
      <c r="II716" s="51"/>
      <c r="IJ716" s="51"/>
      <c r="IK716" s="51"/>
      <c r="IL716" s="51"/>
      <c r="IM716" s="51"/>
      <c r="IN716" s="51"/>
      <c r="IO716" s="51"/>
      <c r="IP716" s="51"/>
      <c r="IQ716" s="51"/>
      <c r="IR716" s="51"/>
      <c r="IS716" s="51"/>
      <c r="IT716" s="51"/>
      <c r="IU716" s="51"/>
    </row>
    <row r="717" spans="1:255" ht="12.75" customHeight="1" x14ac:dyDescent="0.2">
      <c r="A717" s="61"/>
      <c r="B717" s="61"/>
      <c r="C717" s="61"/>
      <c r="D717" s="61"/>
      <c r="E717" s="6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  <c r="GH717" s="51"/>
      <c r="GI717" s="51"/>
      <c r="GJ717" s="51"/>
      <c r="GK717" s="51"/>
      <c r="GL717" s="51"/>
      <c r="GM717" s="51"/>
      <c r="GN717" s="51"/>
      <c r="GO717" s="51"/>
      <c r="GP717" s="51"/>
      <c r="GQ717" s="51"/>
      <c r="GR717" s="51"/>
      <c r="GS717" s="51"/>
      <c r="GT717" s="51"/>
      <c r="GU717" s="51"/>
      <c r="GV717" s="51"/>
      <c r="GW717" s="51"/>
      <c r="GX717" s="51"/>
      <c r="GY717" s="51"/>
      <c r="GZ717" s="51"/>
      <c r="HA717" s="51"/>
      <c r="HB717" s="51"/>
      <c r="HC717" s="51"/>
      <c r="HD717" s="51"/>
      <c r="HE717" s="51"/>
      <c r="HF717" s="51"/>
      <c r="HG717" s="51"/>
      <c r="HH717" s="51"/>
      <c r="HI717" s="51"/>
      <c r="HJ717" s="51"/>
      <c r="HK717" s="51"/>
      <c r="HL717" s="51"/>
      <c r="HM717" s="51"/>
      <c r="HN717" s="51"/>
      <c r="HO717" s="51"/>
      <c r="HP717" s="51"/>
      <c r="HQ717" s="51"/>
      <c r="HR717" s="51"/>
      <c r="HS717" s="51"/>
      <c r="HT717" s="51"/>
      <c r="HU717" s="51"/>
      <c r="HV717" s="51"/>
      <c r="HW717" s="51"/>
      <c r="HX717" s="51"/>
      <c r="HY717" s="51"/>
      <c r="HZ717" s="51"/>
      <c r="IA717" s="51"/>
      <c r="IB717" s="51"/>
      <c r="IC717" s="51"/>
      <c r="ID717" s="51"/>
      <c r="IE717" s="51"/>
      <c r="IF717" s="51"/>
      <c r="IG717" s="51"/>
      <c r="IH717" s="51"/>
      <c r="II717" s="51"/>
      <c r="IJ717" s="51"/>
      <c r="IK717" s="51"/>
      <c r="IL717" s="51"/>
      <c r="IM717" s="51"/>
      <c r="IN717" s="51"/>
      <c r="IO717" s="51"/>
      <c r="IP717" s="51"/>
      <c r="IQ717" s="51"/>
      <c r="IR717" s="51"/>
      <c r="IS717" s="51"/>
      <c r="IT717" s="51"/>
      <c r="IU717" s="51"/>
    </row>
    <row r="718" spans="1:255" ht="12.75" customHeight="1" x14ac:dyDescent="0.2">
      <c r="A718" s="61"/>
      <c r="B718" s="61"/>
      <c r="C718" s="61"/>
      <c r="D718" s="61"/>
      <c r="E718" s="6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  <c r="GH718" s="51"/>
      <c r="GI718" s="51"/>
      <c r="GJ718" s="51"/>
      <c r="GK718" s="51"/>
      <c r="GL718" s="51"/>
      <c r="GM718" s="51"/>
      <c r="GN718" s="51"/>
      <c r="GO718" s="51"/>
      <c r="GP718" s="51"/>
      <c r="GQ718" s="51"/>
      <c r="GR718" s="51"/>
      <c r="GS718" s="51"/>
      <c r="GT718" s="51"/>
      <c r="GU718" s="51"/>
      <c r="GV718" s="51"/>
      <c r="GW718" s="51"/>
      <c r="GX718" s="51"/>
      <c r="GY718" s="51"/>
      <c r="GZ718" s="51"/>
      <c r="HA718" s="51"/>
      <c r="HB718" s="51"/>
      <c r="HC718" s="51"/>
      <c r="HD718" s="51"/>
      <c r="HE718" s="51"/>
      <c r="HF718" s="51"/>
      <c r="HG718" s="51"/>
      <c r="HH718" s="51"/>
      <c r="HI718" s="51"/>
      <c r="HJ718" s="51"/>
      <c r="HK718" s="51"/>
      <c r="HL718" s="51"/>
      <c r="HM718" s="51"/>
      <c r="HN718" s="51"/>
      <c r="HO718" s="51"/>
      <c r="HP718" s="51"/>
      <c r="HQ718" s="51"/>
      <c r="HR718" s="51"/>
      <c r="HS718" s="51"/>
      <c r="HT718" s="51"/>
      <c r="HU718" s="51"/>
      <c r="HV718" s="51"/>
      <c r="HW718" s="51"/>
      <c r="HX718" s="51"/>
      <c r="HY718" s="51"/>
      <c r="HZ718" s="51"/>
      <c r="IA718" s="51"/>
      <c r="IB718" s="51"/>
      <c r="IC718" s="51"/>
      <c r="ID718" s="51"/>
      <c r="IE718" s="51"/>
      <c r="IF718" s="51"/>
      <c r="IG718" s="51"/>
      <c r="IH718" s="51"/>
      <c r="II718" s="51"/>
      <c r="IJ718" s="51"/>
      <c r="IK718" s="51"/>
      <c r="IL718" s="51"/>
      <c r="IM718" s="51"/>
      <c r="IN718" s="51"/>
      <c r="IO718" s="51"/>
      <c r="IP718" s="51"/>
      <c r="IQ718" s="51"/>
      <c r="IR718" s="51"/>
      <c r="IS718" s="51"/>
      <c r="IT718" s="51"/>
      <c r="IU718" s="51"/>
    </row>
    <row r="719" spans="1:255" ht="12.75" customHeight="1" x14ac:dyDescent="0.2">
      <c r="A719" s="61"/>
      <c r="B719" s="61"/>
      <c r="C719" s="61"/>
      <c r="D719" s="61"/>
      <c r="E719" s="6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  <c r="GH719" s="51"/>
      <c r="GI719" s="51"/>
      <c r="GJ719" s="51"/>
      <c r="GK719" s="51"/>
      <c r="GL719" s="51"/>
      <c r="GM719" s="51"/>
      <c r="GN719" s="51"/>
      <c r="GO719" s="51"/>
      <c r="GP719" s="51"/>
      <c r="GQ719" s="51"/>
      <c r="GR719" s="51"/>
      <c r="GS719" s="51"/>
      <c r="GT719" s="51"/>
      <c r="GU719" s="51"/>
      <c r="GV719" s="51"/>
      <c r="GW719" s="51"/>
      <c r="GX719" s="51"/>
      <c r="GY719" s="51"/>
      <c r="GZ719" s="51"/>
      <c r="HA719" s="51"/>
      <c r="HB719" s="51"/>
      <c r="HC719" s="51"/>
      <c r="HD719" s="51"/>
      <c r="HE719" s="51"/>
      <c r="HF719" s="51"/>
      <c r="HG719" s="51"/>
      <c r="HH719" s="51"/>
      <c r="HI719" s="51"/>
      <c r="HJ719" s="51"/>
      <c r="HK719" s="51"/>
      <c r="HL719" s="51"/>
      <c r="HM719" s="51"/>
      <c r="HN719" s="51"/>
      <c r="HO719" s="51"/>
      <c r="HP719" s="51"/>
      <c r="HQ719" s="51"/>
      <c r="HR719" s="51"/>
      <c r="HS719" s="51"/>
      <c r="HT719" s="51"/>
      <c r="HU719" s="51"/>
      <c r="HV719" s="51"/>
      <c r="HW719" s="51"/>
      <c r="HX719" s="51"/>
      <c r="HY719" s="51"/>
      <c r="HZ719" s="51"/>
      <c r="IA719" s="51"/>
      <c r="IB719" s="51"/>
      <c r="IC719" s="51"/>
      <c r="ID719" s="51"/>
      <c r="IE719" s="51"/>
      <c r="IF719" s="51"/>
      <c r="IG719" s="51"/>
      <c r="IH719" s="51"/>
      <c r="II719" s="51"/>
      <c r="IJ719" s="51"/>
      <c r="IK719" s="51"/>
      <c r="IL719" s="51"/>
      <c r="IM719" s="51"/>
      <c r="IN719" s="51"/>
      <c r="IO719" s="51"/>
      <c r="IP719" s="51"/>
      <c r="IQ719" s="51"/>
      <c r="IR719" s="51"/>
      <c r="IS719" s="51"/>
      <c r="IT719" s="51"/>
      <c r="IU719" s="51"/>
    </row>
    <row r="720" spans="1:255" ht="12.75" customHeight="1" x14ac:dyDescent="0.2">
      <c r="A720" s="61"/>
      <c r="B720" s="61"/>
      <c r="C720" s="61"/>
      <c r="D720" s="61"/>
      <c r="E720" s="6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  <c r="GH720" s="51"/>
      <c r="GI720" s="51"/>
      <c r="GJ720" s="51"/>
      <c r="GK720" s="51"/>
      <c r="GL720" s="51"/>
      <c r="GM720" s="51"/>
      <c r="GN720" s="51"/>
      <c r="GO720" s="51"/>
      <c r="GP720" s="51"/>
      <c r="GQ720" s="51"/>
      <c r="GR720" s="51"/>
      <c r="GS720" s="51"/>
      <c r="GT720" s="51"/>
      <c r="GU720" s="51"/>
      <c r="GV720" s="51"/>
      <c r="GW720" s="51"/>
      <c r="GX720" s="51"/>
      <c r="GY720" s="51"/>
      <c r="GZ720" s="51"/>
      <c r="HA720" s="51"/>
      <c r="HB720" s="51"/>
      <c r="HC720" s="51"/>
      <c r="HD720" s="51"/>
      <c r="HE720" s="51"/>
      <c r="HF720" s="51"/>
      <c r="HG720" s="51"/>
      <c r="HH720" s="51"/>
      <c r="HI720" s="51"/>
      <c r="HJ720" s="51"/>
      <c r="HK720" s="51"/>
      <c r="HL720" s="51"/>
      <c r="HM720" s="51"/>
      <c r="HN720" s="51"/>
      <c r="HO720" s="51"/>
      <c r="HP720" s="51"/>
      <c r="HQ720" s="51"/>
      <c r="HR720" s="51"/>
      <c r="HS720" s="51"/>
      <c r="HT720" s="51"/>
      <c r="HU720" s="51"/>
      <c r="HV720" s="51"/>
      <c r="HW720" s="51"/>
      <c r="HX720" s="51"/>
      <c r="HY720" s="51"/>
      <c r="HZ720" s="51"/>
      <c r="IA720" s="51"/>
      <c r="IB720" s="51"/>
      <c r="IC720" s="51"/>
      <c r="ID720" s="51"/>
      <c r="IE720" s="51"/>
      <c r="IF720" s="51"/>
      <c r="IG720" s="51"/>
      <c r="IH720" s="51"/>
      <c r="II720" s="51"/>
      <c r="IJ720" s="51"/>
      <c r="IK720" s="51"/>
      <c r="IL720" s="51"/>
      <c r="IM720" s="51"/>
      <c r="IN720" s="51"/>
      <c r="IO720" s="51"/>
      <c r="IP720" s="51"/>
      <c r="IQ720" s="51"/>
      <c r="IR720" s="51"/>
      <c r="IS720" s="51"/>
      <c r="IT720" s="51"/>
      <c r="IU720" s="51"/>
    </row>
    <row r="721" spans="1:255" ht="12.75" customHeight="1" x14ac:dyDescent="0.2">
      <c r="A721" s="61"/>
      <c r="B721" s="61"/>
      <c r="C721" s="61"/>
      <c r="D721" s="61"/>
      <c r="E721" s="6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  <c r="GH721" s="51"/>
      <c r="GI721" s="51"/>
      <c r="GJ721" s="51"/>
      <c r="GK721" s="51"/>
      <c r="GL721" s="51"/>
      <c r="GM721" s="51"/>
      <c r="GN721" s="51"/>
      <c r="GO721" s="51"/>
      <c r="GP721" s="51"/>
      <c r="GQ721" s="51"/>
      <c r="GR721" s="51"/>
      <c r="GS721" s="51"/>
      <c r="GT721" s="51"/>
      <c r="GU721" s="51"/>
      <c r="GV721" s="51"/>
      <c r="GW721" s="51"/>
      <c r="GX721" s="51"/>
      <c r="GY721" s="51"/>
      <c r="GZ721" s="51"/>
      <c r="HA721" s="51"/>
      <c r="HB721" s="51"/>
      <c r="HC721" s="51"/>
      <c r="HD721" s="51"/>
      <c r="HE721" s="51"/>
      <c r="HF721" s="51"/>
      <c r="HG721" s="51"/>
      <c r="HH721" s="51"/>
      <c r="HI721" s="51"/>
      <c r="HJ721" s="51"/>
      <c r="HK721" s="51"/>
      <c r="HL721" s="51"/>
      <c r="HM721" s="51"/>
      <c r="HN721" s="51"/>
      <c r="HO721" s="51"/>
      <c r="HP721" s="51"/>
      <c r="HQ721" s="51"/>
      <c r="HR721" s="51"/>
      <c r="HS721" s="51"/>
      <c r="HT721" s="51"/>
      <c r="HU721" s="51"/>
      <c r="HV721" s="51"/>
      <c r="HW721" s="51"/>
      <c r="HX721" s="51"/>
      <c r="HY721" s="51"/>
      <c r="HZ721" s="51"/>
      <c r="IA721" s="51"/>
      <c r="IB721" s="51"/>
      <c r="IC721" s="51"/>
      <c r="ID721" s="51"/>
      <c r="IE721" s="51"/>
      <c r="IF721" s="51"/>
      <c r="IG721" s="51"/>
      <c r="IH721" s="51"/>
      <c r="II721" s="51"/>
      <c r="IJ721" s="51"/>
      <c r="IK721" s="51"/>
      <c r="IL721" s="51"/>
      <c r="IM721" s="51"/>
      <c r="IN721" s="51"/>
      <c r="IO721" s="51"/>
      <c r="IP721" s="51"/>
      <c r="IQ721" s="51"/>
      <c r="IR721" s="51"/>
      <c r="IS721" s="51"/>
      <c r="IT721" s="51"/>
      <c r="IU721" s="51"/>
    </row>
    <row r="722" spans="1:255" ht="12.75" customHeight="1" x14ac:dyDescent="0.2">
      <c r="A722" s="61"/>
      <c r="B722" s="61"/>
      <c r="C722" s="61"/>
      <c r="D722" s="61"/>
      <c r="E722" s="6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  <c r="GH722" s="51"/>
      <c r="GI722" s="51"/>
      <c r="GJ722" s="51"/>
      <c r="GK722" s="51"/>
      <c r="GL722" s="51"/>
      <c r="GM722" s="51"/>
      <c r="GN722" s="51"/>
      <c r="GO722" s="51"/>
      <c r="GP722" s="51"/>
      <c r="GQ722" s="51"/>
      <c r="GR722" s="51"/>
      <c r="GS722" s="51"/>
      <c r="GT722" s="51"/>
      <c r="GU722" s="51"/>
      <c r="GV722" s="51"/>
      <c r="GW722" s="51"/>
      <c r="GX722" s="51"/>
      <c r="GY722" s="51"/>
      <c r="GZ722" s="51"/>
      <c r="HA722" s="51"/>
      <c r="HB722" s="51"/>
      <c r="HC722" s="51"/>
      <c r="HD722" s="51"/>
      <c r="HE722" s="51"/>
      <c r="HF722" s="51"/>
      <c r="HG722" s="51"/>
      <c r="HH722" s="51"/>
      <c r="HI722" s="51"/>
      <c r="HJ722" s="51"/>
      <c r="HK722" s="51"/>
      <c r="HL722" s="51"/>
      <c r="HM722" s="51"/>
      <c r="HN722" s="51"/>
      <c r="HO722" s="51"/>
      <c r="HP722" s="51"/>
      <c r="HQ722" s="51"/>
      <c r="HR722" s="51"/>
      <c r="HS722" s="51"/>
      <c r="HT722" s="51"/>
      <c r="HU722" s="51"/>
      <c r="HV722" s="51"/>
      <c r="HW722" s="51"/>
      <c r="HX722" s="51"/>
      <c r="HY722" s="51"/>
      <c r="HZ722" s="51"/>
      <c r="IA722" s="51"/>
      <c r="IB722" s="51"/>
      <c r="IC722" s="51"/>
      <c r="ID722" s="51"/>
      <c r="IE722" s="51"/>
      <c r="IF722" s="51"/>
      <c r="IG722" s="51"/>
      <c r="IH722" s="51"/>
      <c r="II722" s="51"/>
      <c r="IJ722" s="51"/>
      <c r="IK722" s="51"/>
      <c r="IL722" s="51"/>
      <c r="IM722" s="51"/>
      <c r="IN722" s="51"/>
      <c r="IO722" s="51"/>
      <c r="IP722" s="51"/>
      <c r="IQ722" s="51"/>
      <c r="IR722" s="51"/>
      <c r="IS722" s="51"/>
      <c r="IT722" s="51"/>
      <c r="IU722" s="51"/>
    </row>
    <row r="723" spans="1:255" ht="12.75" customHeight="1" x14ac:dyDescent="0.2">
      <c r="A723" s="61"/>
      <c r="B723" s="61"/>
      <c r="C723" s="61"/>
      <c r="D723" s="61"/>
      <c r="E723" s="6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  <c r="GH723" s="51"/>
      <c r="GI723" s="51"/>
      <c r="GJ723" s="51"/>
      <c r="GK723" s="51"/>
      <c r="GL723" s="51"/>
      <c r="GM723" s="51"/>
      <c r="GN723" s="51"/>
      <c r="GO723" s="51"/>
      <c r="GP723" s="51"/>
      <c r="GQ723" s="51"/>
      <c r="GR723" s="51"/>
      <c r="GS723" s="51"/>
      <c r="GT723" s="51"/>
      <c r="GU723" s="51"/>
      <c r="GV723" s="51"/>
      <c r="GW723" s="51"/>
      <c r="GX723" s="51"/>
      <c r="GY723" s="51"/>
      <c r="GZ723" s="51"/>
      <c r="HA723" s="51"/>
      <c r="HB723" s="51"/>
      <c r="HC723" s="51"/>
      <c r="HD723" s="51"/>
      <c r="HE723" s="51"/>
      <c r="HF723" s="51"/>
      <c r="HG723" s="51"/>
      <c r="HH723" s="51"/>
      <c r="HI723" s="51"/>
      <c r="HJ723" s="51"/>
      <c r="HK723" s="51"/>
      <c r="HL723" s="51"/>
      <c r="HM723" s="51"/>
      <c r="HN723" s="51"/>
      <c r="HO723" s="51"/>
      <c r="HP723" s="51"/>
      <c r="HQ723" s="51"/>
      <c r="HR723" s="51"/>
      <c r="HS723" s="51"/>
      <c r="HT723" s="51"/>
      <c r="HU723" s="51"/>
      <c r="HV723" s="51"/>
      <c r="HW723" s="51"/>
      <c r="HX723" s="51"/>
      <c r="HY723" s="51"/>
      <c r="HZ723" s="51"/>
      <c r="IA723" s="51"/>
      <c r="IB723" s="51"/>
      <c r="IC723" s="51"/>
      <c r="ID723" s="51"/>
      <c r="IE723" s="51"/>
      <c r="IF723" s="51"/>
      <c r="IG723" s="51"/>
      <c r="IH723" s="51"/>
      <c r="II723" s="51"/>
      <c r="IJ723" s="51"/>
      <c r="IK723" s="51"/>
      <c r="IL723" s="51"/>
      <c r="IM723" s="51"/>
      <c r="IN723" s="51"/>
      <c r="IO723" s="51"/>
      <c r="IP723" s="51"/>
      <c r="IQ723" s="51"/>
      <c r="IR723" s="51"/>
      <c r="IS723" s="51"/>
      <c r="IT723" s="51"/>
      <c r="IU723" s="51"/>
    </row>
    <row r="724" spans="1:255" ht="12.75" customHeight="1" x14ac:dyDescent="0.2">
      <c r="A724" s="61"/>
      <c r="B724" s="61"/>
      <c r="C724" s="61"/>
      <c r="D724" s="61"/>
      <c r="E724" s="6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  <c r="GH724" s="51"/>
      <c r="GI724" s="51"/>
      <c r="GJ724" s="51"/>
      <c r="GK724" s="51"/>
      <c r="GL724" s="51"/>
      <c r="GM724" s="51"/>
      <c r="GN724" s="51"/>
      <c r="GO724" s="51"/>
      <c r="GP724" s="51"/>
      <c r="GQ724" s="51"/>
      <c r="GR724" s="51"/>
      <c r="GS724" s="51"/>
      <c r="GT724" s="51"/>
      <c r="GU724" s="51"/>
      <c r="GV724" s="51"/>
      <c r="GW724" s="51"/>
      <c r="GX724" s="51"/>
      <c r="GY724" s="51"/>
      <c r="GZ724" s="51"/>
      <c r="HA724" s="51"/>
      <c r="HB724" s="51"/>
      <c r="HC724" s="51"/>
      <c r="HD724" s="51"/>
      <c r="HE724" s="51"/>
      <c r="HF724" s="51"/>
      <c r="HG724" s="51"/>
      <c r="HH724" s="51"/>
      <c r="HI724" s="51"/>
      <c r="HJ724" s="51"/>
      <c r="HK724" s="51"/>
      <c r="HL724" s="51"/>
      <c r="HM724" s="51"/>
      <c r="HN724" s="51"/>
      <c r="HO724" s="51"/>
      <c r="HP724" s="51"/>
      <c r="HQ724" s="51"/>
      <c r="HR724" s="51"/>
      <c r="HS724" s="51"/>
      <c r="HT724" s="51"/>
      <c r="HU724" s="51"/>
      <c r="HV724" s="51"/>
      <c r="HW724" s="51"/>
      <c r="HX724" s="51"/>
      <c r="HY724" s="51"/>
      <c r="HZ724" s="51"/>
      <c r="IA724" s="51"/>
      <c r="IB724" s="51"/>
      <c r="IC724" s="51"/>
      <c r="ID724" s="51"/>
      <c r="IE724" s="51"/>
      <c r="IF724" s="51"/>
      <c r="IG724" s="51"/>
      <c r="IH724" s="51"/>
      <c r="II724" s="51"/>
      <c r="IJ724" s="51"/>
      <c r="IK724" s="51"/>
      <c r="IL724" s="51"/>
      <c r="IM724" s="51"/>
      <c r="IN724" s="51"/>
      <c r="IO724" s="51"/>
      <c r="IP724" s="51"/>
      <c r="IQ724" s="51"/>
      <c r="IR724" s="51"/>
      <c r="IS724" s="51"/>
      <c r="IT724" s="51"/>
      <c r="IU724" s="51"/>
    </row>
    <row r="725" spans="1:255" ht="12.75" customHeight="1" x14ac:dyDescent="0.2">
      <c r="A725" s="61"/>
      <c r="B725" s="61"/>
      <c r="C725" s="61"/>
      <c r="D725" s="61"/>
      <c r="E725" s="6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  <c r="GH725" s="51"/>
      <c r="GI725" s="51"/>
      <c r="GJ725" s="51"/>
      <c r="GK725" s="51"/>
      <c r="GL725" s="51"/>
      <c r="GM725" s="51"/>
      <c r="GN725" s="51"/>
      <c r="GO725" s="51"/>
      <c r="GP725" s="51"/>
      <c r="GQ725" s="51"/>
      <c r="GR725" s="51"/>
      <c r="GS725" s="51"/>
      <c r="GT725" s="51"/>
      <c r="GU725" s="51"/>
      <c r="GV725" s="51"/>
      <c r="GW725" s="51"/>
      <c r="GX725" s="51"/>
      <c r="GY725" s="51"/>
      <c r="GZ725" s="51"/>
      <c r="HA725" s="51"/>
      <c r="HB725" s="51"/>
      <c r="HC725" s="51"/>
      <c r="HD725" s="51"/>
      <c r="HE725" s="51"/>
      <c r="HF725" s="51"/>
      <c r="HG725" s="51"/>
      <c r="HH725" s="51"/>
      <c r="HI725" s="51"/>
      <c r="HJ725" s="51"/>
      <c r="HK725" s="51"/>
      <c r="HL725" s="51"/>
      <c r="HM725" s="51"/>
      <c r="HN725" s="51"/>
      <c r="HO725" s="51"/>
      <c r="HP725" s="51"/>
      <c r="HQ725" s="51"/>
      <c r="HR725" s="51"/>
      <c r="HS725" s="51"/>
      <c r="HT725" s="51"/>
      <c r="HU725" s="51"/>
      <c r="HV725" s="51"/>
      <c r="HW725" s="51"/>
      <c r="HX725" s="51"/>
      <c r="HY725" s="51"/>
      <c r="HZ725" s="51"/>
      <c r="IA725" s="51"/>
      <c r="IB725" s="51"/>
      <c r="IC725" s="51"/>
      <c r="ID725" s="51"/>
      <c r="IE725" s="51"/>
      <c r="IF725" s="51"/>
      <c r="IG725" s="51"/>
      <c r="IH725" s="51"/>
      <c r="II725" s="51"/>
      <c r="IJ725" s="51"/>
      <c r="IK725" s="51"/>
      <c r="IL725" s="51"/>
      <c r="IM725" s="51"/>
      <c r="IN725" s="51"/>
      <c r="IO725" s="51"/>
      <c r="IP725" s="51"/>
      <c r="IQ725" s="51"/>
      <c r="IR725" s="51"/>
      <c r="IS725" s="51"/>
      <c r="IT725" s="51"/>
      <c r="IU725" s="51"/>
    </row>
    <row r="726" spans="1:255" ht="12.75" customHeight="1" x14ac:dyDescent="0.2">
      <c r="A726" s="61"/>
      <c r="B726" s="61"/>
      <c r="C726" s="61"/>
      <c r="D726" s="61"/>
      <c r="E726" s="6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  <c r="GH726" s="51"/>
      <c r="GI726" s="51"/>
      <c r="GJ726" s="51"/>
      <c r="GK726" s="51"/>
      <c r="GL726" s="51"/>
      <c r="GM726" s="51"/>
      <c r="GN726" s="51"/>
      <c r="GO726" s="51"/>
      <c r="GP726" s="51"/>
      <c r="GQ726" s="51"/>
      <c r="GR726" s="51"/>
      <c r="GS726" s="51"/>
      <c r="GT726" s="51"/>
      <c r="GU726" s="51"/>
      <c r="GV726" s="51"/>
      <c r="GW726" s="51"/>
      <c r="GX726" s="51"/>
      <c r="GY726" s="51"/>
      <c r="GZ726" s="51"/>
      <c r="HA726" s="51"/>
      <c r="HB726" s="51"/>
      <c r="HC726" s="51"/>
      <c r="HD726" s="51"/>
      <c r="HE726" s="51"/>
      <c r="HF726" s="51"/>
      <c r="HG726" s="51"/>
      <c r="HH726" s="51"/>
      <c r="HI726" s="51"/>
      <c r="HJ726" s="51"/>
      <c r="HK726" s="51"/>
      <c r="HL726" s="51"/>
      <c r="HM726" s="51"/>
      <c r="HN726" s="51"/>
      <c r="HO726" s="51"/>
      <c r="HP726" s="51"/>
      <c r="HQ726" s="51"/>
      <c r="HR726" s="51"/>
      <c r="HS726" s="51"/>
      <c r="HT726" s="51"/>
      <c r="HU726" s="51"/>
      <c r="HV726" s="51"/>
      <c r="HW726" s="51"/>
      <c r="HX726" s="51"/>
      <c r="HY726" s="51"/>
      <c r="HZ726" s="51"/>
      <c r="IA726" s="51"/>
      <c r="IB726" s="51"/>
      <c r="IC726" s="51"/>
      <c r="ID726" s="51"/>
      <c r="IE726" s="51"/>
      <c r="IF726" s="51"/>
      <c r="IG726" s="51"/>
      <c r="IH726" s="51"/>
      <c r="II726" s="51"/>
      <c r="IJ726" s="51"/>
      <c r="IK726" s="51"/>
      <c r="IL726" s="51"/>
      <c r="IM726" s="51"/>
      <c r="IN726" s="51"/>
      <c r="IO726" s="51"/>
      <c r="IP726" s="51"/>
      <c r="IQ726" s="51"/>
      <c r="IR726" s="51"/>
      <c r="IS726" s="51"/>
      <c r="IT726" s="51"/>
      <c r="IU726" s="51"/>
    </row>
    <row r="727" spans="1:255" ht="12.75" customHeight="1" x14ac:dyDescent="0.2">
      <c r="A727" s="61"/>
      <c r="B727" s="61"/>
      <c r="C727" s="61"/>
      <c r="D727" s="61"/>
      <c r="E727" s="6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  <c r="GH727" s="51"/>
      <c r="GI727" s="51"/>
      <c r="GJ727" s="51"/>
      <c r="GK727" s="51"/>
      <c r="GL727" s="51"/>
      <c r="GM727" s="51"/>
      <c r="GN727" s="51"/>
      <c r="GO727" s="51"/>
      <c r="GP727" s="51"/>
      <c r="GQ727" s="51"/>
      <c r="GR727" s="51"/>
      <c r="GS727" s="51"/>
      <c r="GT727" s="51"/>
      <c r="GU727" s="51"/>
      <c r="GV727" s="51"/>
      <c r="GW727" s="51"/>
      <c r="GX727" s="51"/>
      <c r="GY727" s="51"/>
      <c r="GZ727" s="51"/>
      <c r="HA727" s="51"/>
      <c r="HB727" s="51"/>
      <c r="HC727" s="51"/>
      <c r="HD727" s="51"/>
      <c r="HE727" s="51"/>
      <c r="HF727" s="51"/>
      <c r="HG727" s="51"/>
      <c r="HH727" s="51"/>
      <c r="HI727" s="51"/>
      <c r="HJ727" s="51"/>
      <c r="HK727" s="51"/>
      <c r="HL727" s="51"/>
      <c r="HM727" s="51"/>
      <c r="HN727" s="51"/>
      <c r="HO727" s="51"/>
      <c r="HP727" s="51"/>
      <c r="HQ727" s="51"/>
      <c r="HR727" s="51"/>
      <c r="HS727" s="51"/>
      <c r="HT727" s="51"/>
      <c r="HU727" s="51"/>
      <c r="HV727" s="51"/>
      <c r="HW727" s="51"/>
      <c r="HX727" s="51"/>
      <c r="HY727" s="51"/>
      <c r="HZ727" s="51"/>
      <c r="IA727" s="51"/>
      <c r="IB727" s="51"/>
      <c r="IC727" s="51"/>
      <c r="ID727" s="51"/>
      <c r="IE727" s="51"/>
      <c r="IF727" s="51"/>
      <c r="IG727" s="51"/>
      <c r="IH727" s="51"/>
      <c r="II727" s="51"/>
      <c r="IJ727" s="51"/>
      <c r="IK727" s="51"/>
      <c r="IL727" s="51"/>
      <c r="IM727" s="51"/>
      <c r="IN727" s="51"/>
      <c r="IO727" s="51"/>
      <c r="IP727" s="51"/>
      <c r="IQ727" s="51"/>
      <c r="IR727" s="51"/>
      <c r="IS727" s="51"/>
      <c r="IT727" s="51"/>
      <c r="IU727" s="51"/>
    </row>
    <row r="728" spans="1:255" ht="12.75" customHeight="1" x14ac:dyDescent="0.2">
      <c r="A728" s="61"/>
      <c r="B728" s="61"/>
      <c r="C728" s="61"/>
      <c r="D728" s="61"/>
      <c r="E728" s="6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  <c r="GH728" s="51"/>
      <c r="GI728" s="51"/>
      <c r="GJ728" s="51"/>
      <c r="GK728" s="51"/>
      <c r="GL728" s="51"/>
      <c r="GM728" s="51"/>
      <c r="GN728" s="51"/>
      <c r="GO728" s="51"/>
      <c r="GP728" s="51"/>
      <c r="GQ728" s="51"/>
      <c r="GR728" s="51"/>
      <c r="GS728" s="51"/>
      <c r="GT728" s="51"/>
      <c r="GU728" s="51"/>
      <c r="GV728" s="51"/>
      <c r="GW728" s="51"/>
      <c r="GX728" s="51"/>
      <c r="GY728" s="51"/>
      <c r="GZ728" s="51"/>
      <c r="HA728" s="51"/>
      <c r="HB728" s="51"/>
      <c r="HC728" s="51"/>
      <c r="HD728" s="51"/>
      <c r="HE728" s="51"/>
      <c r="HF728" s="51"/>
      <c r="HG728" s="51"/>
      <c r="HH728" s="51"/>
      <c r="HI728" s="51"/>
      <c r="HJ728" s="51"/>
      <c r="HK728" s="51"/>
      <c r="HL728" s="51"/>
      <c r="HM728" s="51"/>
      <c r="HN728" s="51"/>
      <c r="HO728" s="51"/>
      <c r="HP728" s="51"/>
      <c r="HQ728" s="51"/>
      <c r="HR728" s="51"/>
      <c r="HS728" s="51"/>
      <c r="HT728" s="51"/>
      <c r="HU728" s="51"/>
      <c r="HV728" s="51"/>
      <c r="HW728" s="51"/>
      <c r="HX728" s="51"/>
      <c r="HY728" s="51"/>
      <c r="HZ728" s="51"/>
      <c r="IA728" s="51"/>
      <c r="IB728" s="51"/>
      <c r="IC728" s="51"/>
      <c r="ID728" s="51"/>
      <c r="IE728" s="51"/>
      <c r="IF728" s="51"/>
      <c r="IG728" s="51"/>
      <c r="IH728" s="51"/>
      <c r="II728" s="51"/>
      <c r="IJ728" s="51"/>
      <c r="IK728" s="51"/>
      <c r="IL728" s="51"/>
      <c r="IM728" s="51"/>
      <c r="IN728" s="51"/>
      <c r="IO728" s="51"/>
      <c r="IP728" s="51"/>
      <c r="IQ728" s="51"/>
      <c r="IR728" s="51"/>
      <c r="IS728" s="51"/>
      <c r="IT728" s="51"/>
      <c r="IU728" s="51"/>
    </row>
    <row r="729" spans="1:255" ht="12.75" customHeight="1" x14ac:dyDescent="0.2">
      <c r="A729" s="61"/>
      <c r="B729" s="61"/>
      <c r="C729" s="61"/>
      <c r="D729" s="61"/>
      <c r="E729" s="6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  <c r="GH729" s="51"/>
      <c r="GI729" s="51"/>
      <c r="GJ729" s="51"/>
      <c r="GK729" s="51"/>
      <c r="GL729" s="51"/>
      <c r="GM729" s="51"/>
      <c r="GN729" s="51"/>
      <c r="GO729" s="51"/>
      <c r="GP729" s="51"/>
      <c r="GQ729" s="51"/>
      <c r="GR729" s="51"/>
      <c r="GS729" s="51"/>
      <c r="GT729" s="51"/>
      <c r="GU729" s="51"/>
      <c r="GV729" s="51"/>
      <c r="GW729" s="51"/>
      <c r="GX729" s="51"/>
      <c r="GY729" s="51"/>
      <c r="GZ729" s="51"/>
      <c r="HA729" s="51"/>
      <c r="HB729" s="51"/>
      <c r="HC729" s="51"/>
      <c r="HD729" s="51"/>
      <c r="HE729" s="51"/>
      <c r="HF729" s="51"/>
      <c r="HG729" s="51"/>
      <c r="HH729" s="51"/>
      <c r="HI729" s="51"/>
      <c r="HJ729" s="51"/>
      <c r="HK729" s="51"/>
      <c r="HL729" s="51"/>
      <c r="HM729" s="51"/>
      <c r="HN729" s="51"/>
      <c r="HO729" s="51"/>
      <c r="HP729" s="51"/>
      <c r="HQ729" s="51"/>
      <c r="HR729" s="51"/>
      <c r="HS729" s="51"/>
      <c r="HT729" s="51"/>
      <c r="HU729" s="51"/>
      <c r="HV729" s="51"/>
      <c r="HW729" s="51"/>
      <c r="HX729" s="51"/>
      <c r="HY729" s="51"/>
      <c r="HZ729" s="51"/>
      <c r="IA729" s="51"/>
      <c r="IB729" s="51"/>
      <c r="IC729" s="51"/>
      <c r="ID729" s="51"/>
      <c r="IE729" s="51"/>
      <c r="IF729" s="51"/>
      <c r="IG729" s="51"/>
      <c r="IH729" s="51"/>
      <c r="II729" s="51"/>
      <c r="IJ729" s="51"/>
      <c r="IK729" s="51"/>
      <c r="IL729" s="51"/>
      <c r="IM729" s="51"/>
      <c r="IN729" s="51"/>
      <c r="IO729" s="51"/>
      <c r="IP729" s="51"/>
      <c r="IQ729" s="51"/>
      <c r="IR729" s="51"/>
      <c r="IS729" s="51"/>
      <c r="IT729" s="51"/>
      <c r="IU729" s="51"/>
    </row>
    <row r="730" spans="1:255" ht="12.75" customHeight="1" x14ac:dyDescent="0.2">
      <c r="A730" s="61"/>
      <c r="B730" s="61"/>
      <c r="C730" s="61"/>
      <c r="D730" s="61"/>
      <c r="E730" s="6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  <c r="GH730" s="51"/>
      <c r="GI730" s="51"/>
      <c r="GJ730" s="51"/>
      <c r="GK730" s="51"/>
      <c r="GL730" s="51"/>
      <c r="GM730" s="51"/>
      <c r="GN730" s="51"/>
      <c r="GO730" s="51"/>
      <c r="GP730" s="51"/>
      <c r="GQ730" s="51"/>
      <c r="GR730" s="51"/>
      <c r="GS730" s="51"/>
      <c r="GT730" s="51"/>
      <c r="GU730" s="51"/>
      <c r="GV730" s="51"/>
      <c r="GW730" s="51"/>
      <c r="GX730" s="51"/>
      <c r="GY730" s="51"/>
      <c r="GZ730" s="51"/>
      <c r="HA730" s="51"/>
      <c r="HB730" s="51"/>
      <c r="HC730" s="51"/>
      <c r="HD730" s="51"/>
      <c r="HE730" s="51"/>
      <c r="HF730" s="51"/>
      <c r="HG730" s="51"/>
      <c r="HH730" s="51"/>
      <c r="HI730" s="51"/>
      <c r="HJ730" s="51"/>
      <c r="HK730" s="51"/>
      <c r="HL730" s="51"/>
      <c r="HM730" s="51"/>
      <c r="HN730" s="51"/>
      <c r="HO730" s="51"/>
      <c r="HP730" s="51"/>
      <c r="HQ730" s="51"/>
      <c r="HR730" s="51"/>
      <c r="HS730" s="51"/>
      <c r="HT730" s="51"/>
      <c r="HU730" s="51"/>
      <c r="HV730" s="51"/>
      <c r="HW730" s="51"/>
      <c r="HX730" s="51"/>
      <c r="HY730" s="51"/>
      <c r="HZ730" s="51"/>
      <c r="IA730" s="51"/>
      <c r="IB730" s="51"/>
      <c r="IC730" s="51"/>
      <c r="ID730" s="51"/>
      <c r="IE730" s="51"/>
      <c r="IF730" s="51"/>
      <c r="IG730" s="51"/>
      <c r="IH730" s="51"/>
      <c r="II730" s="51"/>
      <c r="IJ730" s="51"/>
      <c r="IK730" s="51"/>
      <c r="IL730" s="51"/>
      <c r="IM730" s="51"/>
      <c r="IN730" s="51"/>
      <c r="IO730" s="51"/>
      <c r="IP730" s="51"/>
      <c r="IQ730" s="51"/>
      <c r="IR730" s="51"/>
      <c r="IS730" s="51"/>
      <c r="IT730" s="51"/>
      <c r="IU730" s="51"/>
    </row>
    <row r="731" spans="1:255" ht="12.75" customHeight="1" x14ac:dyDescent="0.2">
      <c r="A731" s="61"/>
      <c r="B731" s="61"/>
      <c r="C731" s="61"/>
      <c r="D731" s="61"/>
      <c r="E731" s="6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  <c r="GH731" s="51"/>
      <c r="GI731" s="51"/>
      <c r="GJ731" s="51"/>
      <c r="GK731" s="51"/>
      <c r="GL731" s="51"/>
      <c r="GM731" s="51"/>
      <c r="GN731" s="51"/>
      <c r="GO731" s="51"/>
      <c r="GP731" s="51"/>
      <c r="GQ731" s="51"/>
      <c r="GR731" s="51"/>
      <c r="GS731" s="51"/>
      <c r="GT731" s="51"/>
      <c r="GU731" s="51"/>
      <c r="GV731" s="51"/>
      <c r="GW731" s="51"/>
      <c r="GX731" s="51"/>
      <c r="GY731" s="51"/>
      <c r="GZ731" s="51"/>
      <c r="HA731" s="51"/>
      <c r="HB731" s="51"/>
      <c r="HC731" s="51"/>
      <c r="HD731" s="51"/>
      <c r="HE731" s="51"/>
      <c r="HF731" s="51"/>
      <c r="HG731" s="51"/>
      <c r="HH731" s="51"/>
      <c r="HI731" s="51"/>
      <c r="HJ731" s="51"/>
      <c r="HK731" s="51"/>
      <c r="HL731" s="51"/>
      <c r="HM731" s="51"/>
      <c r="HN731" s="51"/>
      <c r="HO731" s="51"/>
      <c r="HP731" s="51"/>
      <c r="HQ731" s="51"/>
      <c r="HR731" s="51"/>
      <c r="HS731" s="51"/>
      <c r="HT731" s="51"/>
      <c r="HU731" s="51"/>
      <c r="HV731" s="51"/>
      <c r="HW731" s="51"/>
      <c r="HX731" s="51"/>
      <c r="HY731" s="51"/>
      <c r="HZ731" s="51"/>
      <c r="IA731" s="51"/>
      <c r="IB731" s="51"/>
      <c r="IC731" s="51"/>
      <c r="ID731" s="51"/>
      <c r="IE731" s="51"/>
      <c r="IF731" s="51"/>
      <c r="IG731" s="51"/>
      <c r="IH731" s="51"/>
      <c r="II731" s="51"/>
      <c r="IJ731" s="51"/>
      <c r="IK731" s="51"/>
      <c r="IL731" s="51"/>
      <c r="IM731" s="51"/>
      <c r="IN731" s="51"/>
      <c r="IO731" s="51"/>
      <c r="IP731" s="51"/>
      <c r="IQ731" s="51"/>
      <c r="IR731" s="51"/>
      <c r="IS731" s="51"/>
      <c r="IT731" s="51"/>
      <c r="IU731" s="51"/>
    </row>
    <row r="732" spans="1:255" ht="12.75" customHeight="1" x14ac:dyDescent="0.2">
      <c r="A732" s="61"/>
      <c r="B732" s="61"/>
      <c r="C732" s="61"/>
      <c r="D732" s="61"/>
      <c r="E732" s="6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  <c r="GH732" s="51"/>
      <c r="GI732" s="51"/>
      <c r="GJ732" s="51"/>
      <c r="GK732" s="51"/>
      <c r="GL732" s="51"/>
      <c r="GM732" s="51"/>
      <c r="GN732" s="51"/>
      <c r="GO732" s="51"/>
      <c r="GP732" s="51"/>
      <c r="GQ732" s="51"/>
      <c r="GR732" s="51"/>
      <c r="GS732" s="51"/>
      <c r="GT732" s="51"/>
      <c r="GU732" s="51"/>
      <c r="GV732" s="51"/>
      <c r="GW732" s="51"/>
      <c r="GX732" s="51"/>
      <c r="GY732" s="51"/>
      <c r="GZ732" s="51"/>
      <c r="HA732" s="51"/>
      <c r="HB732" s="51"/>
      <c r="HC732" s="51"/>
      <c r="HD732" s="51"/>
      <c r="HE732" s="51"/>
      <c r="HF732" s="51"/>
      <c r="HG732" s="51"/>
      <c r="HH732" s="51"/>
      <c r="HI732" s="51"/>
      <c r="HJ732" s="51"/>
      <c r="HK732" s="51"/>
      <c r="HL732" s="51"/>
      <c r="HM732" s="51"/>
      <c r="HN732" s="51"/>
      <c r="HO732" s="51"/>
      <c r="HP732" s="51"/>
      <c r="HQ732" s="51"/>
      <c r="HR732" s="51"/>
      <c r="HS732" s="51"/>
      <c r="HT732" s="51"/>
      <c r="HU732" s="51"/>
      <c r="HV732" s="51"/>
      <c r="HW732" s="51"/>
      <c r="HX732" s="51"/>
      <c r="HY732" s="51"/>
      <c r="HZ732" s="51"/>
      <c r="IA732" s="51"/>
      <c r="IB732" s="51"/>
      <c r="IC732" s="51"/>
      <c r="ID732" s="51"/>
      <c r="IE732" s="51"/>
      <c r="IF732" s="51"/>
      <c r="IG732" s="51"/>
      <c r="IH732" s="51"/>
      <c r="II732" s="51"/>
      <c r="IJ732" s="51"/>
      <c r="IK732" s="51"/>
      <c r="IL732" s="51"/>
      <c r="IM732" s="51"/>
      <c r="IN732" s="51"/>
      <c r="IO732" s="51"/>
      <c r="IP732" s="51"/>
      <c r="IQ732" s="51"/>
      <c r="IR732" s="51"/>
      <c r="IS732" s="51"/>
      <c r="IT732" s="51"/>
      <c r="IU732" s="51"/>
    </row>
    <row r="733" spans="1:255" ht="12.75" customHeight="1" x14ac:dyDescent="0.2">
      <c r="A733" s="61"/>
      <c r="B733" s="61"/>
      <c r="C733" s="61"/>
      <c r="D733" s="61"/>
      <c r="E733" s="6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  <c r="GH733" s="51"/>
      <c r="GI733" s="51"/>
      <c r="GJ733" s="51"/>
      <c r="GK733" s="51"/>
      <c r="GL733" s="51"/>
      <c r="GM733" s="51"/>
      <c r="GN733" s="51"/>
      <c r="GO733" s="51"/>
      <c r="GP733" s="51"/>
      <c r="GQ733" s="51"/>
      <c r="GR733" s="51"/>
      <c r="GS733" s="51"/>
      <c r="GT733" s="51"/>
      <c r="GU733" s="51"/>
      <c r="GV733" s="51"/>
      <c r="GW733" s="51"/>
      <c r="GX733" s="51"/>
      <c r="GY733" s="51"/>
      <c r="GZ733" s="51"/>
      <c r="HA733" s="51"/>
      <c r="HB733" s="51"/>
      <c r="HC733" s="51"/>
      <c r="HD733" s="51"/>
      <c r="HE733" s="51"/>
      <c r="HF733" s="51"/>
      <c r="HG733" s="51"/>
      <c r="HH733" s="51"/>
      <c r="HI733" s="51"/>
      <c r="HJ733" s="51"/>
      <c r="HK733" s="51"/>
      <c r="HL733" s="51"/>
      <c r="HM733" s="51"/>
      <c r="HN733" s="51"/>
      <c r="HO733" s="51"/>
      <c r="HP733" s="51"/>
      <c r="HQ733" s="51"/>
      <c r="HR733" s="51"/>
      <c r="HS733" s="51"/>
      <c r="HT733" s="51"/>
      <c r="HU733" s="51"/>
      <c r="HV733" s="51"/>
      <c r="HW733" s="51"/>
      <c r="HX733" s="51"/>
      <c r="HY733" s="51"/>
      <c r="HZ733" s="51"/>
      <c r="IA733" s="51"/>
      <c r="IB733" s="51"/>
      <c r="IC733" s="51"/>
      <c r="ID733" s="51"/>
      <c r="IE733" s="51"/>
      <c r="IF733" s="51"/>
      <c r="IG733" s="51"/>
      <c r="IH733" s="51"/>
      <c r="II733" s="51"/>
      <c r="IJ733" s="51"/>
      <c r="IK733" s="51"/>
      <c r="IL733" s="51"/>
      <c r="IM733" s="51"/>
      <c r="IN733" s="51"/>
      <c r="IO733" s="51"/>
      <c r="IP733" s="51"/>
      <c r="IQ733" s="51"/>
      <c r="IR733" s="51"/>
      <c r="IS733" s="51"/>
      <c r="IT733" s="51"/>
      <c r="IU733" s="51"/>
    </row>
    <row r="734" spans="1:255" ht="12.75" customHeight="1" x14ac:dyDescent="0.2">
      <c r="A734" s="61"/>
      <c r="B734" s="61"/>
      <c r="C734" s="61"/>
      <c r="D734" s="61"/>
      <c r="E734" s="6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  <c r="GH734" s="51"/>
      <c r="GI734" s="51"/>
      <c r="GJ734" s="51"/>
      <c r="GK734" s="51"/>
      <c r="GL734" s="51"/>
      <c r="GM734" s="51"/>
      <c r="GN734" s="51"/>
      <c r="GO734" s="51"/>
      <c r="GP734" s="51"/>
      <c r="GQ734" s="51"/>
      <c r="GR734" s="51"/>
      <c r="GS734" s="51"/>
      <c r="GT734" s="51"/>
      <c r="GU734" s="51"/>
      <c r="GV734" s="51"/>
      <c r="GW734" s="51"/>
      <c r="GX734" s="51"/>
      <c r="GY734" s="51"/>
      <c r="GZ734" s="51"/>
      <c r="HA734" s="51"/>
      <c r="HB734" s="51"/>
      <c r="HC734" s="51"/>
      <c r="HD734" s="51"/>
      <c r="HE734" s="51"/>
      <c r="HF734" s="51"/>
      <c r="HG734" s="51"/>
      <c r="HH734" s="51"/>
      <c r="HI734" s="51"/>
      <c r="HJ734" s="51"/>
      <c r="HK734" s="51"/>
      <c r="HL734" s="51"/>
      <c r="HM734" s="51"/>
      <c r="HN734" s="51"/>
      <c r="HO734" s="51"/>
      <c r="HP734" s="51"/>
      <c r="HQ734" s="51"/>
      <c r="HR734" s="51"/>
      <c r="HS734" s="51"/>
      <c r="HT734" s="51"/>
      <c r="HU734" s="51"/>
      <c r="HV734" s="51"/>
      <c r="HW734" s="51"/>
      <c r="HX734" s="51"/>
      <c r="HY734" s="51"/>
      <c r="HZ734" s="51"/>
      <c r="IA734" s="51"/>
      <c r="IB734" s="51"/>
      <c r="IC734" s="51"/>
      <c r="ID734" s="51"/>
      <c r="IE734" s="51"/>
      <c r="IF734" s="51"/>
      <c r="IG734" s="51"/>
      <c r="IH734" s="51"/>
      <c r="II734" s="51"/>
      <c r="IJ734" s="51"/>
      <c r="IK734" s="51"/>
      <c r="IL734" s="51"/>
      <c r="IM734" s="51"/>
      <c r="IN734" s="51"/>
      <c r="IO734" s="51"/>
      <c r="IP734" s="51"/>
      <c r="IQ734" s="51"/>
      <c r="IR734" s="51"/>
      <c r="IS734" s="51"/>
      <c r="IT734" s="51"/>
      <c r="IU734" s="51"/>
    </row>
    <row r="735" spans="1:255" ht="12.75" customHeight="1" x14ac:dyDescent="0.2">
      <c r="A735" s="61"/>
      <c r="B735" s="61"/>
      <c r="C735" s="61"/>
      <c r="D735" s="61"/>
      <c r="E735" s="6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  <c r="GH735" s="51"/>
      <c r="GI735" s="51"/>
      <c r="GJ735" s="51"/>
      <c r="GK735" s="51"/>
      <c r="GL735" s="51"/>
      <c r="GM735" s="51"/>
      <c r="GN735" s="51"/>
      <c r="GO735" s="51"/>
      <c r="GP735" s="51"/>
      <c r="GQ735" s="51"/>
      <c r="GR735" s="51"/>
      <c r="GS735" s="51"/>
      <c r="GT735" s="51"/>
      <c r="GU735" s="51"/>
      <c r="GV735" s="51"/>
      <c r="GW735" s="51"/>
      <c r="GX735" s="51"/>
      <c r="GY735" s="51"/>
      <c r="GZ735" s="51"/>
      <c r="HA735" s="51"/>
      <c r="HB735" s="51"/>
      <c r="HC735" s="51"/>
      <c r="HD735" s="51"/>
      <c r="HE735" s="51"/>
      <c r="HF735" s="51"/>
      <c r="HG735" s="51"/>
      <c r="HH735" s="51"/>
      <c r="HI735" s="51"/>
      <c r="HJ735" s="51"/>
      <c r="HK735" s="51"/>
      <c r="HL735" s="51"/>
      <c r="HM735" s="51"/>
      <c r="HN735" s="51"/>
      <c r="HO735" s="51"/>
      <c r="HP735" s="51"/>
      <c r="HQ735" s="51"/>
      <c r="HR735" s="51"/>
      <c r="HS735" s="51"/>
      <c r="HT735" s="51"/>
      <c r="HU735" s="51"/>
      <c r="HV735" s="51"/>
      <c r="HW735" s="51"/>
      <c r="HX735" s="51"/>
      <c r="HY735" s="51"/>
      <c r="HZ735" s="51"/>
      <c r="IA735" s="51"/>
      <c r="IB735" s="51"/>
      <c r="IC735" s="51"/>
      <c r="ID735" s="51"/>
      <c r="IE735" s="51"/>
      <c r="IF735" s="51"/>
      <c r="IG735" s="51"/>
      <c r="IH735" s="51"/>
      <c r="II735" s="51"/>
      <c r="IJ735" s="51"/>
      <c r="IK735" s="51"/>
      <c r="IL735" s="51"/>
      <c r="IM735" s="51"/>
      <c r="IN735" s="51"/>
      <c r="IO735" s="51"/>
      <c r="IP735" s="51"/>
      <c r="IQ735" s="51"/>
      <c r="IR735" s="51"/>
      <c r="IS735" s="51"/>
      <c r="IT735" s="51"/>
      <c r="IU735" s="51"/>
    </row>
    <row r="736" spans="1:255" ht="12.75" customHeight="1" x14ac:dyDescent="0.2">
      <c r="A736" s="61"/>
      <c r="B736" s="61"/>
      <c r="C736" s="61"/>
      <c r="D736" s="61"/>
      <c r="E736" s="6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  <c r="GH736" s="51"/>
      <c r="GI736" s="51"/>
      <c r="GJ736" s="51"/>
      <c r="GK736" s="51"/>
      <c r="GL736" s="51"/>
      <c r="GM736" s="51"/>
      <c r="GN736" s="51"/>
      <c r="GO736" s="51"/>
      <c r="GP736" s="51"/>
      <c r="GQ736" s="51"/>
      <c r="GR736" s="51"/>
      <c r="GS736" s="51"/>
      <c r="GT736" s="51"/>
      <c r="GU736" s="51"/>
      <c r="GV736" s="51"/>
      <c r="GW736" s="51"/>
      <c r="GX736" s="51"/>
      <c r="GY736" s="51"/>
      <c r="GZ736" s="51"/>
      <c r="HA736" s="51"/>
      <c r="HB736" s="51"/>
      <c r="HC736" s="51"/>
      <c r="HD736" s="51"/>
      <c r="HE736" s="51"/>
      <c r="HF736" s="51"/>
      <c r="HG736" s="51"/>
      <c r="HH736" s="51"/>
      <c r="HI736" s="51"/>
      <c r="HJ736" s="51"/>
      <c r="HK736" s="51"/>
      <c r="HL736" s="51"/>
      <c r="HM736" s="51"/>
      <c r="HN736" s="51"/>
      <c r="HO736" s="51"/>
      <c r="HP736" s="51"/>
      <c r="HQ736" s="51"/>
      <c r="HR736" s="51"/>
      <c r="HS736" s="51"/>
      <c r="HT736" s="51"/>
      <c r="HU736" s="51"/>
      <c r="HV736" s="51"/>
      <c r="HW736" s="51"/>
      <c r="HX736" s="51"/>
      <c r="HY736" s="51"/>
      <c r="HZ736" s="51"/>
      <c r="IA736" s="51"/>
      <c r="IB736" s="51"/>
      <c r="IC736" s="51"/>
      <c r="ID736" s="51"/>
      <c r="IE736" s="51"/>
      <c r="IF736" s="51"/>
      <c r="IG736" s="51"/>
      <c r="IH736" s="51"/>
      <c r="II736" s="51"/>
      <c r="IJ736" s="51"/>
      <c r="IK736" s="51"/>
      <c r="IL736" s="51"/>
      <c r="IM736" s="51"/>
      <c r="IN736" s="51"/>
      <c r="IO736" s="51"/>
      <c r="IP736" s="51"/>
      <c r="IQ736" s="51"/>
      <c r="IR736" s="51"/>
      <c r="IS736" s="51"/>
      <c r="IT736" s="51"/>
      <c r="IU736" s="51"/>
    </row>
    <row r="737" spans="1:255" ht="12.75" customHeight="1" x14ac:dyDescent="0.2">
      <c r="A737" s="61"/>
      <c r="B737" s="61"/>
      <c r="C737" s="61"/>
      <c r="D737" s="61"/>
      <c r="E737" s="6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  <c r="GH737" s="51"/>
      <c r="GI737" s="51"/>
      <c r="GJ737" s="51"/>
      <c r="GK737" s="51"/>
      <c r="GL737" s="51"/>
      <c r="GM737" s="51"/>
      <c r="GN737" s="51"/>
      <c r="GO737" s="51"/>
      <c r="GP737" s="51"/>
      <c r="GQ737" s="51"/>
      <c r="GR737" s="51"/>
      <c r="GS737" s="51"/>
      <c r="GT737" s="51"/>
      <c r="GU737" s="51"/>
      <c r="GV737" s="51"/>
      <c r="GW737" s="51"/>
      <c r="GX737" s="51"/>
      <c r="GY737" s="51"/>
      <c r="GZ737" s="51"/>
      <c r="HA737" s="51"/>
      <c r="HB737" s="51"/>
      <c r="HC737" s="51"/>
      <c r="HD737" s="51"/>
      <c r="HE737" s="51"/>
      <c r="HF737" s="51"/>
      <c r="HG737" s="51"/>
      <c r="HH737" s="51"/>
      <c r="HI737" s="51"/>
      <c r="HJ737" s="51"/>
      <c r="HK737" s="51"/>
      <c r="HL737" s="51"/>
      <c r="HM737" s="51"/>
      <c r="HN737" s="51"/>
      <c r="HO737" s="51"/>
      <c r="HP737" s="51"/>
      <c r="HQ737" s="51"/>
      <c r="HR737" s="51"/>
      <c r="HS737" s="51"/>
      <c r="HT737" s="51"/>
      <c r="HU737" s="51"/>
      <c r="HV737" s="51"/>
      <c r="HW737" s="51"/>
      <c r="HX737" s="51"/>
      <c r="HY737" s="51"/>
      <c r="HZ737" s="51"/>
      <c r="IA737" s="51"/>
      <c r="IB737" s="51"/>
      <c r="IC737" s="51"/>
      <c r="ID737" s="51"/>
      <c r="IE737" s="51"/>
      <c r="IF737" s="51"/>
      <c r="IG737" s="51"/>
      <c r="IH737" s="51"/>
      <c r="II737" s="51"/>
      <c r="IJ737" s="51"/>
      <c r="IK737" s="51"/>
      <c r="IL737" s="51"/>
      <c r="IM737" s="51"/>
      <c r="IN737" s="51"/>
      <c r="IO737" s="51"/>
      <c r="IP737" s="51"/>
      <c r="IQ737" s="51"/>
      <c r="IR737" s="51"/>
      <c r="IS737" s="51"/>
      <c r="IT737" s="51"/>
      <c r="IU737" s="51"/>
    </row>
    <row r="738" spans="1:255" ht="12.75" customHeight="1" x14ac:dyDescent="0.2">
      <c r="A738" s="61"/>
      <c r="B738" s="61"/>
      <c r="C738" s="61"/>
      <c r="D738" s="61"/>
      <c r="E738" s="6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  <c r="GH738" s="51"/>
      <c r="GI738" s="51"/>
      <c r="GJ738" s="51"/>
      <c r="GK738" s="51"/>
      <c r="GL738" s="51"/>
      <c r="GM738" s="51"/>
      <c r="GN738" s="51"/>
      <c r="GO738" s="51"/>
      <c r="GP738" s="51"/>
      <c r="GQ738" s="51"/>
      <c r="GR738" s="51"/>
      <c r="GS738" s="51"/>
      <c r="GT738" s="51"/>
      <c r="GU738" s="51"/>
      <c r="GV738" s="51"/>
      <c r="GW738" s="51"/>
      <c r="GX738" s="51"/>
      <c r="GY738" s="51"/>
      <c r="GZ738" s="51"/>
      <c r="HA738" s="51"/>
      <c r="HB738" s="51"/>
      <c r="HC738" s="51"/>
      <c r="HD738" s="51"/>
      <c r="HE738" s="51"/>
      <c r="HF738" s="51"/>
      <c r="HG738" s="51"/>
      <c r="HH738" s="51"/>
      <c r="HI738" s="51"/>
      <c r="HJ738" s="51"/>
      <c r="HK738" s="51"/>
      <c r="HL738" s="51"/>
      <c r="HM738" s="51"/>
      <c r="HN738" s="51"/>
      <c r="HO738" s="51"/>
      <c r="HP738" s="51"/>
      <c r="HQ738" s="51"/>
      <c r="HR738" s="51"/>
      <c r="HS738" s="51"/>
      <c r="HT738" s="51"/>
      <c r="HU738" s="51"/>
      <c r="HV738" s="51"/>
      <c r="HW738" s="51"/>
      <c r="HX738" s="51"/>
      <c r="HY738" s="51"/>
      <c r="HZ738" s="51"/>
      <c r="IA738" s="51"/>
      <c r="IB738" s="51"/>
      <c r="IC738" s="51"/>
      <c r="ID738" s="51"/>
      <c r="IE738" s="51"/>
      <c r="IF738" s="51"/>
      <c r="IG738" s="51"/>
      <c r="IH738" s="51"/>
      <c r="II738" s="51"/>
      <c r="IJ738" s="51"/>
      <c r="IK738" s="51"/>
      <c r="IL738" s="51"/>
      <c r="IM738" s="51"/>
      <c r="IN738" s="51"/>
      <c r="IO738" s="51"/>
      <c r="IP738" s="51"/>
      <c r="IQ738" s="51"/>
      <c r="IR738" s="51"/>
      <c r="IS738" s="51"/>
      <c r="IT738" s="51"/>
      <c r="IU738" s="51"/>
    </row>
    <row r="739" spans="1:255" ht="12.75" customHeight="1" x14ac:dyDescent="0.2">
      <c r="A739" s="61"/>
      <c r="B739" s="61"/>
      <c r="C739" s="61"/>
      <c r="D739" s="61"/>
      <c r="E739" s="6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  <c r="GH739" s="51"/>
      <c r="GI739" s="51"/>
      <c r="GJ739" s="51"/>
      <c r="GK739" s="51"/>
      <c r="GL739" s="51"/>
      <c r="GM739" s="51"/>
      <c r="GN739" s="51"/>
      <c r="GO739" s="51"/>
      <c r="GP739" s="51"/>
      <c r="GQ739" s="51"/>
      <c r="GR739" s="51"/>
      <c r="GS739" s="51"/>
      <c r="GT739" s="51"/>
      <c r="GU739" s="51"/>
      <c r="GV739" s="51"/>
      <c r="GW739" s="51"/>
      <c r="GX739" s="51"/>
      <c r="GY739" s="51"/>
      <c r="GZ739" s="51"/>
      <c r="HA739" s="51"/>
      <c r="HB739" s="51"/>
      <c r="HC739" s="51"/>
      <c r="HD739" s="51"/>
      <c r="HE739" s="51"/>
      <c r="HF739" s="51"/>
      <c r="HG739" s="51"/>
      <c r="HH739" s="51"/>
      <c r="HI739" s="51"/>
      <c r="HJ739" s="51"/>
      <c r="HK739" s="51"/>
      <c r="HL739" s="51"/>
      <c r="HM739" s="51"/>
      <c r="HN739" s="51"/>
      <c r="HO739" s="51"/>
      <c r="HP739" s="51"/>
      <c r="HQ739" s="51"/>
      <c r="HR739" s="51"/>
      <c r="HS739" s="51"/>
      <c r="HT739" s="51"/>
      <c r="HU739" s="51"/>
      <c r="HV739" s="51"/>
      <c r="HW739" s="51"/>
      <c r="HX739" s="51"/>
      <c r="HY739" s="51"/>
      <c r="HZ739" s="51"/>
      <c r="IA739" s="51"/>
      <c r="IB739" s="51"/>
      <c r="IC739" s="51"/>
      <c r="ID739" s="51"/>
      <c r="IE739" s="51"/>
      <c r="IF739" s="51"/>
      <c r="IG739" s="51"/>
      <c r="IH739" s="51"/>
      <c r="II739" s="51"/>
      <c r="IJ739" s="51"/>
      <c r="IK739" s="51"/>
      <c r="IL739" s="51"/>
      <c r="IM739" s="51"/>
      <c r="IN739" s="51"/>
      <c r="IO739" s="51"/>
      <c r="IP739" s="51"/>
      <c r="IQ739" s="51"/>
      <c r="IR739" s="51"/>
      <c r="IS739" s="51"/>
      <c r="IT739" s="51"/>
      <c r="IU739" s="51"/>
    </row>
    <row r="740" spans="1:255" ht="12.75" customHeight="1" x14ac:dyDescent="0.2">
      <c r="A740" s="61"/>
      <c r="B740" s="61"/>
      <c r="C740" s="61"/>
      <c r="D740" s="61"/>
      <c r="E740" s="6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  <c r="GH740" s="51"/>
      <c r="GI740" s="51"/>
      <c r="GJ740" s="51"/>
      <c r="GK740" s="51"/>
      <c r="GL740" s="51"/>
      <c r="GM740" s="51"/>
      <c r="GN740" s="51"/>
      <c r="GO740" s="51"/>
      <c r="GP740" s="51"/>
      <c r="GQ740" s="51"/>
      <c r="GR740" s="51"/>
      <c r="GS740" s="51"/>
      <c r="GT740" s="51"/>
      <c r="GU740" s="51"/>
      <c r="GV740" s="51"/>
      <c r="GW740" s="51"/>
      <c r="GX740" s="51"/>
      <c r="GY740" s="51"/>
      <c r="GZ740" s="51"/>
      <c r="HA740" s="51"/>
      <c r="HB740" s="51"/>
      <c r="HC740" s="51"/>
      <c r="HD740" s="51"/>
      <c r="HE740" s="51"/>
      <c r="HF740" s="51"/>
      <c r="HG740" s="51"/>
      <c r="HH740" s="51"/>
      <c r="HI740" s="51"/>
      <c r="HJ740" s="51"/>
      <c r="HK740" s="51"/>
      <c r="HL740" s="51"/>
      <c r="HM740" s="51"/>
      <c r="HN740" s="51"/>
      <c r="HO740" s="51"/>
      <c r="HP740" s="51"/>
      <c r="HQ740" s="51"/>
      <c r="HR740" s="51"/>
      <c r="HS740" s="51"/>
      <c r="HT740" s="51"/>
      <c r="HU740" s="51"/>
      <c r="HV740" s="51"/>
      <c r="HW740" s="51"/>
      <c r="HX740" s="51"/>
      <c r="HY740" s="51"/>
      <c r="HZ740" s="51"/>
      <c r="IA740" s="51"/>
      <c r="IB740" s="51"/>
      <c r="IC740" s="51"/>
      <c r="ID740" s="51"/>
      <c r="IE740" s="51"/>
      <c r="IF740" s="51"/>
      <c r="IG740" s="51"/>
      <c r="IH740" s="51"/>
      <c r="II740" s="51"/>
      <c r="IJ740" s="51"/>
      <c r="IK740" s="51"/>
      <c r="IL740" s="51"/>
      <c r="IM740" s="51"/>
      <c r="IN740" s="51"/>
      <c r="IO740" s="51"/>
      <c r="IP740" s="51"/>
      <c r="IQ740" s="51"/>
      <c r="IR740" s="51"/>
      <c r="IS740" s="51"/>
      <c r="IT740" s="51"/>
      <c r="IU740" s="51"/>
    </row>
    <row r="741" spans="1:255" ht="12.75" customHeight="1" x14ac:dyDescent="0.2">
      <c r="A741" s="61"/>
      <c r="B741" s="61"/>
      <c r="C741" s="61"/>
      <c r="D741" s="61"/>
      <c r="E741" s="6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  <c r="GH741" s="51"/>
      <c r="GI741" s="51"/>
      <c r="GJ741" s="51"/>
      <c r="GK741" s="51"/>
      <c r="GL741" s="51"/>
      <c r="GM741" s="51"/>
      <c r="GN741" s="51"/>
      <c r="GO741" s="51"/>
      <c r="GP741" s="51"/>
      <c r="GQ741" s="51"/>
      <c r="GR741" s="51"/>
      <c r="GS741" s="51"/>
      <c r="GT741" s="51"/>
      <c r="GU741" s="51"/>
      <c r="GV741" s="51"/>
      <c r="GW741" s="51"/>
      <c r="GX741" s="51"/>
      <c r="GY741" s="51"/>
      <c r="GZ741" s="51"/>
      <c r="HA741" s="51"/>
      <c r="HB741" s="51"/>
      <c r="HC741" s="51"/>
      <c r="HD741" s="51"/>
      <c r="HE741" s="51"/>
      <c r="HF741" s="51"/>
      <c r="HG741" s="51"/>
      <c r="HH741" s="51"/>
      <c r="HI741" s="51"/>
      <c r="HJ741" s="51"/>
      <c r="HK741" s="51"/>
      <c r="HL741" s="51"/>
      <c r="HM741" s="51"/>
      <c r="HN741" s="51"/>
      <c r="HO741" s="51"/>
      <c r="HP741" s="51"/>
      <c r="HQ741" s="51"/>
      <c r="HR741" s="51"/>
      <c r="HS741" s="51"/>
      <c r="HT741" s="51"/>
      <c r="HU741" s="51"/>
      <c r="HV741" s="51"/>
      <c r="HW741" s="51"/>
      <c r="HX741" s="51"/>
      <c r="HY741" s="51"/>
      <c r="HZ741" s="51"/>
      <c r="IA741" s="51"/>
      <c r="IB741" s="51"/>
      <c r="IC741" s="51"/>
      <c r="ID741" s="51"/>
      <c r="IE741" s="51"/>
      <c r="IF741" s="51"/>
      <c r="IG741" s="51"/>
      <c r="IH741" s="51"/>
      <c r="II741" s="51"/>
      <c r="IJ741" s="51"/>
      <c r="IK741" s="51"/>
      <c r="IL741" s="51"/>
      <c r="IM741" s="51"/>
      <c r="IN741" s="51"/>
      <c r="IO741" s="51"/>
      <c r="IP741" s="51"/>
      <c r="IQ741" s="51"/>
      <c r="IR741" s="51"/>
      <c r="IS741" s="51"/>
      <c r="IT741" s="51"/>
      <c r="IU741" s="51"/>
    </row>
    <row r="742" spans="1:255" ht="12.75" customHeight="1" x14ac:dyDescent="0.2">
      <c r="A742" s="61"/>
      <c r="B742" s="61"/>
      <c r="C742" s="61"/>
      <c r="D742" s="61"/>
      <c r="E742" s="6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  <c r="GH742" s="51"/>
      <c r="GI742" s="51"/>
      <c r="GJ742" s="51"/>
      <c r="GK742" s="51"/>
      <c r="GL742" s="51"/>
      <c r="GM742" s="51"/>
      <c r="GN742" s="51"/>
      <c r="GO742" s="51"/>
      <c r="GP742" s="51"/>
      <c r="GQ742" s="51"/>
      <c r="GR742" s="51"/>
      <c r="GS742" s="51"/>
      <c r="GT742" s="51"/>
      <c r="GU742" s="51"/>
      <c r="GV742" s="51"/>
      <c r="GW742" s="51"/>
      <c r="GX742" s="51"/>
      <c r="GY742" s="51"/>
      <c r="GZ742" s="51"/>
      <c r="HA742" s="51"/>
      <c r="HB742" s="51"/>
      <c r="HC742" s="51"/>
      <c r="HD742" s="51"/>
      <c r="HE742" s="51"/>
      <c r="HF742" s="51"/>
      <c r="HG742" s="51"/>
      <c r="HH742" s="51"/>
      <c r="HI742" s="51"/>
      <c r="HJ742" s="51"/>
      <c r="HK742" s="51"/>
      <c r="HL742" s="51"/>
      <c r="HM742" s="51"/>
      <c r="HN742" s="51"/>
      <c r="HO742" s="51"/>
      <c r="HP742" s="51"/>
      <c r="HQ742" s="51"/>
      <c r="HR742" s="51"/>
      <c r="HS742" s="51"/>
      <c r="HT742" s="51"/>
      <c r="HU742" s="51"/>
      <c r="HV742" s="51"/>
      <c r="HW742" s="51"/>
      <c r="HX742" s="51"/>
      <c r="HY742" s="51"/>
      <c r="HZ742" s="51"/>
      <c r="IA742" s="51"/>
      <c r="IB742" s="51"/>
      <c r="IC742" s="51"/>
      <c r="ID742" s="51"/>
      <c r="IE742" s="51"/>
      <c r="IF742" s="51"/>
      <c r="IG742" s="51"/>
      <c r="IH742" s="51"/>
      <c r="II742" s="51"/>
      <c r="IJ742" s="51"/>
      <c r="IK742" s="51"/>
      <c r="IL742" s="51"/>
      <c r="IM742" s="51"/>
      <c r="IN742" s="51"/>
      <c r="IO742" s="51"/>
      <c r="IP742" s="51"/>
      <c r="IQ742" s="51"/>
      <c r="IR742" s="51"/>
      <c r="IS742" s="51"/>
      <c r="IT742" s="51"/>
      <c r="IU742" s="51"/>
    </row>
    <row r="743" spans="1:255" ht="12.75" customHeight="1" x14ac:dyDescent="0.2">
      <c r="A743" s="61"/>
      <c r="B743" s="61"/>
      <c r="C743" s="61"/>
      <c r="D743" s="61"/>
      <c r="E743" s="6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  <c r="GH743" s="51"/>
      <c r="GI743" s="51"/>
      <c r="GJ743" s="51"/>
      <c r="GK743" s="51"/>
      <c r="GL743" s="51"/>
      <c r="GM743" s="51"/>
      <c r="GN743" s="51"/>
      <c r="GO743" s="51"/>
      <c r="GP743" s="51"/>
      <c r="GQ743" s="51"/>
      <c r="GR743" s="51"/>
      <c r="GS743" s="51"/>
      <c r="GT743" s="51"/>
      <c r="GU743" s="51"/>
      <c r="GV743" s="51"/>
      <c r="GW743" s="51"/>
      <c r="GX743" s="51"/>
      <c r="GY743" s="51"/>
      <c r="GZ743" s="51"/>
      <c r="HA743" s="51"/>
      <c r="HB743" s="51"/>
      <c r="HC743" s="51"/>
      <c r="HD743" s="51"/>
      <c r="HE743" s="51"/>
      <c r="HF743" s="51"/>
      <c r="HG743" s="51"/>
      <c r="HH743" s="51"/>
      <c r="HI743" s="51"/>
      <c r="HJ743" s="51"/>
      <c r="HK743" s="51"/>
      <c r="HL743" s="51"/>
      <c r="HM743" s="51"/>
      <c r="HN743" s="51"/>
      <c r="HO743" s="51"/>
      <c r="HP743" s="51"/>
      <c r="HQ743" s="51"/>
      <c r="HR743" s="51"/>
      <c r="HS743" s="51"/>
      <c r="HT743" s="51"/>
      <c r="HU743" s="51"/>
      <c r="HV743" s="51"/>
      <c r="HW743" s="51"/>
      <c r="HX743" s="51"/>
      <c r="HY743" s="51"/>
      <c r="HZ743" s="51"/>
      <c r="IA743" s="51"/>
      <c r="IB743" s="51"/>
      <c r="IC743" s="51"/>
      <c r="ID743" s="51"/>
      <c r="IE743" s="51"/>
      <c r="IF743" s="51"/>
      <c r="IG743" s="51"/>
      <c r="IH743" s="51"/>
      <c r="II743" s="51"/>
      <c r="IJ743" s="51"/>
      <c r="IK743" s="51"/>
      <c r="IL743" s="51"/>
      <c r="IM743" s="51"/>
      <c r="IN743" s="51"/>
      <c r="IO743" s="51"/>
      <c r="IP743" s="51"/>
      <c r="IQ743" s="51"/>
      <c r="IR743" s="51"/>
      <c r="IS743" s="51"/>
      <c r="IT743" s="51"/>
      <c r="IU743" s="51"/>
    </row>
    <row r="744" spans="1:255" ht="12.75" customHeight="1" x14ac:dyDescent="0.2">
      <c r="A744" s="61"/>
      <c r="B744" s="61"/>
      <c r="C744" s="61"/>
      <c r="D744" s="61"/>
      <c r="E744" s="6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  <c r="GH744" s="51"/>
      <c r="GI744" s="51"/>
      <c r="GJ744" s="51"/>
      <c r="GK744" s="51"/>
      <c r="GL744" s="51"/>
      <c r="GM744" s="51"/>
      <c r="GN744" s="51"/>
      <c r="GO744" s="51"/>
      <c r="GP744" s="51"/>
      <c r="GQ744" s="51"/>
      <c r="GR744" s="51"/>
      <c r="GS744" s="51"/>
      <c r="GT744" s="51"/>
      <c r="GU744" s="51"/>
      <c r="GV744" s="51"/>
      <c r="GW744" s="51"/>
      <c r="GX744" s="51"/>
      <c r="GY744" s="51"/>
      <c r="GZ744" s="51"/>
      <c r="HA744" s="51"/>
      <c r="HB744" s="51"/>
      <c r="HC744" s="51"/>
      <c r="HD744" s="51"/>
      <c r="HE744" s="51"/>
      <c r="HF744" s="51"/>
      <c r="HG744" s="51"/>
      <c r="HH744" s="51"/>
      <c r="HI744" s="51"/>
      <c r="HJ744" s="51"/>
      <c r="HK744" s="51"/>
      <c r="HL744" s="51"/>
      <c r="HM744" s="51"/>
      <c r="HN744" s="51"/>
      <c r="HO744" s="51"/>
      <c r="HP744" s="51"/>
      <c r="HQ744" s="51"/>
      <c r="HR744" s="51"/>
      <c r="HS744" s="51"/>
      <c r="HT744" s="51"/>
      <c r="HU744" s="51"/>
      <c r="HV744" s="51"/>
      <c r="HW744" s="51"/>
      <c r="HX744" s="51"/>
      <c r="HY744" s="51"/>
      <c r="HZ744" s="51"/>
      <c r="IA744" s="51"/>
      <c r="IB744" s="51"/>
      <c r="IC744" s="51"/>
      <c r="ID744" s="51"/>
      <c r="IE744" s="51"/>
      <c r="IF744" s="51"/>
      <c r="IG744" s="51"/>
      <c r="IH744" s="51"/>
      <c r="II744" s="51"/>
      <c r="IJ744" s="51"/>
      <c r="IK744" s="51"/>
      <c r="IL744" s="51"/>
      <c r="IM744" s="51"/>
      <c r="IN744" s="51"/>
      <c r="IO744" s="51"/>
      <c r="IP744" s="51"/>
      <c r="IQ744" s="51"/>
      <c r="IR744" s="51"/>
      <c r="IS744" s="51"/>
      <c r="IT744" s="51"/>
      <c r="IU744" s="51"/>
    </row>
    <row r="745" spans="1:255" ht="12.75" customHeight="1" x14ac:dyDescent="0.2">
      <c r="A745" s="61"/>
      <c r="B745" s="61"/>
      <c r="C745" s="61"/>
      <c r="D745" s="61"/>
      <c r="E745" s="6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  <c r="GH745" s="51"/>
      <c r="GI745" s="51"/>
      <c r="GJ745" s="51"/>
      <c r="GK745" s="51"/>
      <c r="GL745" s="51"/>
      <c r="GM745" s="51"/>
      <c r="GN745" s="51"/>
      <c r="GO745" s="51"/>
      <c r="GP745" s="51"/>
      <c r="GQ745" s="51"/>
      <c r="GR745" s="51"/>
      <c r="GS745" s="51"/>
      <c r="GT745" s="51"/>
      <c r="GU745" s="51"/>
      <c r="GV745" s="51"/>
      <c r="GW745" s="51"/>
      <c r="GX745" s="51"/>
      <c r="GY745" s="51"/>
      <c r="GZ745" s="51"/>
      <c r="HA745" s="51"/>
      <c r="HB745" s="51"/>
      <c r="HC745" s="51"/>
      <c r="HD745" s="51"/>
      <c r="HE745" s="51"/>
      <c r="HF745" s="51"/>
      <c r="HG745" s="51"/>
      <c r="HH745" s="51"/>
      <c r="HI745" s="51"/>
      <c r="HJ745" s="51"/>
      <c r="HK745" s="51"/>
      <c r="HL745" s="51"/>
      <c r="HM745" s="51"/>
      <c r="HN745" s="51"/>
      <c r="HO745" s="51"/>
      <c r="HP745" s="51"/>
      <c r="HQ745" s="51"/>
      <c r="HR745" s="51"/>
      <c r="HS745" s="51"/>
      <c r="HT745" s="51"/>
      <c r="HU745" s="51"/>
      <c r="HV745" s="51"/>
      <c r="HW745" s="51"/>
      <c r="HX745" s="51"/>
      <c r="HY745" s="51"/>
      <c r="HZ745" s="51"/>
      <c r="IA745" s="51"/>
      <c r="IB745" s="51"/>
      <c r="IC745" s="51"/>
      <c r="ID745" s="51"/>
      <c r="IE745" s="51"/>
      <c r="IF745" s="51"/>
      <c r="IG745" s="51"/>
      <c r="IH745" s="51"/>
      <c r="II745" s="51"/>
      <c r="IJ745" s="51"/>
      <c r="IK745" s="51"/>
      <c r="IL745" s="51"/>
      <c r="IM745" s="51"/>
      <c r="IN745" s="51"/>
      <c r="IO745" s="51"/>
      <c r="IP745" s="51"/>
      <c r="IQ745" s="51"/>
      <c r="IR745" s="51"/>
      <c r="IS745" s="51"/>
      <c r="IT745" s="51"/>
      <c r="IU745" s="51"/>
    </row>
    <row r="746" spans="1:255" ht="12.75" customHeight="1" x14ac:dyDescent="0.2">
      <c r="A746" s="61"/>
      <c r="B746" s="61"/>
      <c r="C746" s="61"/>
      <c r="D746" s="61"/>
      <c r="E746" s="6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  <c r="GH746" s="51"/>
      <c r="GI746" s="51"/>
      <c r="GJ746" s="51"/>
      <c r="GK746" s="51"/>
      <c r="GL746" s="51"/>
      <c r="GM746" s="51"/>
      <c r="GN746" s="51"/>
      <c r="GO746" s="51"/>
      <c r="GP746" s="51"/>
      <c r="GQ746" s="51"/>
      <c r="GR746" s="51"/>
      <c r="GS746" s="51"/>
      <c r="GT746" s="51"/>
      <c r="GU746" s="51"/>
      <c r="GV746" s="51"/>
      <c r="GW746" s="51"/>
      <c r="GX746" s="51"/>
      <c r="GY746" s="51"/>
      <c r="GZ746" s="51"/>
      <c r="HA746" s="51"/>
      <c r="HB746" s="51"/>
      <c r="HC746" s="51"/>
      <c r="HD746" s="51"/>
      <c r="HE746" s="51"/>
      <c r="HF746" s="51"/>
      <c r="HG746" s="51"/>
      <c r="HH746" s="51"/>
      <c r="HI746" s="51"/>
      <c r="HJ746" s="51"/>
      <c r="HK746" s="51"/>
      <c r="HL746" s="51"/>
      <c r="HM746" s="51"/>
      <c r="HN746" s="51"/>
      <c r="HO746" s="51"/>
      <c r="HP746" s="51"/>
      <c r="HQ746" s="51"/>
      <c r="HR746" s="51"/>
      <c r="HS746" s="51"/>
      <c r="HT746" s="51"/>
      <c r="HU746" s="51"/>
      <c r="HV746" s="51"/>
      <c r="HW746" s="51"/>
      <c r="HX746" s="51"/>
      <c r="HY746" s="51"/>
      <c r="HZ746" s="51"/>
      <c r="IA746" s="51"/>
      <c r="IB746" s="51"/>
      <c r="IC746" s="51"/>
      <c r="ID746" s="51"/>
      <c r="IE746" s="51"/>
      <c r="IF746" s="51"/>
      <c r="IG746" s="51"/>
      <c r="IH746" s="51"/>
      <c r="II746" s="51"/>
      <c r="IJ746" s="51"/>
      <c r="IK746" s="51"/>
      <c r="IL746" s="51"/>
      <c r="IM746" s="51"/>
      <c r="IN746" s="51"/>
      <c r="IO746" s="51"/>
      <c r="IP746" s="51"/>
      <c r="IQ746" s="51"/>
      <c r="IR746" s="51"/>
      <c r="IS746" s="51"/>
      <c r="IT746" s="51"/>
      <c r="IU746" s="51"/>
    </row>
    <row r="747" spans="1:255" ht="12.75" customHeight="1" x14ac:dyDescent="0.2">
      <c r="A747" s="61"/>
      <c r="B747" s="61"/>
      <c r="C747" s="61"/>
      <c r="D747" s="61"/>
      <c r="E747" s="6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  <c r="GH747" s="51"/>
      <c r="GI747" s="51"/>
      <c r="GJ747" s="51"/>
      <c r="GK747" s="51"/>
      <c r="GL747" s="51"/>
      <c r="GM747" s="51"/>
      <c r="GN747" s="51"/>
      <c r="GO747" s="51"/>
      <c r="GP747" s="51"/>
      <c r="GQ747" s="51"/>
      <c r="GR747" s="51"/>
      <c r="GS747" s="51"/>
      <c r="GT747" s="51"/>
      <c r="GU747" s="51"/>
      <c r="GV747" s="51"/>
      <c r="GW747" s="51"/>
      <c r="GX747" s="51"/>
      <c r="GY747" s="51"/>
      <c r="GZ747" s="51"/>
      <c r="HA747" s="51"/>
      <c r="HB747" s="51"/>
      <c r="HC747" s="51"/>
      <c r="HD747" s="51"/>
      <c r="HE747" s="51"/>
      <c r="HF747" s="51"/>
      <c r="HG747" s="51"/>
      <c r="HH747" s="51"/>
      <c r="HI747" s="51"/>
      <c r="HJ747" s="51"/>
      <c r="HK747" s="51"/>
      <c r="HL747" s="51"/>
      <c r="HM747" s="51"/>
      <c r="HN747" s="51"/>
      <c r="HO747" s="51"/>
      <c r="HP747" s="51"/>
      <c r="HQ747" s="51"/>
      <c r="HR747" s="51"/>
      <c r="HS747" s="51"/>
      <c r="HT747" s="51"/>
      <c r="HU747" s="51"/>
      <c r="HV747" s="51"/>
      <c r="HW747" s="51"/>
      <c r="HX747" s="51"/>
      <c r="HY747" s="51"/>
      <c r="HZ747" s="51"/>
      <c r="IA747" s="51"/>
      <c r="IB747" s="51"/>
      <c r="IC747" s="51"/>
      <c r="ID747" s="51"/>
      <c r="IE747" s="51"/>
      <c r="IF747" s="51"/>
      <c r="IG747" s="51"/>
      <c r="IH747" s="51"/>
      <c r="II747" s="51"/>
      <c r="IJ747" s="51"/>
      <c r="IK747" s="51"/>
      <c r="IL747" s="51"/>
      <c r="IM747" s="51"/>
      <c r="IN747" s="51"/>
      <c r="IO747" s="51"/>
      <c r="IP747" s="51"/>
      <c r="IQ747" s="51"/>
      <c r="IR747" s="51"/>
      <c r="IS747" s="51"/>
      <c r="IT747" s="51"/>
      <c r="IU747" s="51"/>
    </row>
    <row r="748" spans="1:255" ht="12.75" customHeight="1" x14ac:dyDescent="0.2">
      <c r="A748" s="61"/>
      <c r="B748" s="61"/>
      <c r="C748" s="61"/>
      <c r="D748" s="61"/>
      <c r="E748" s="6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  <c r="GH748" s="51"/>
      <c r="GI748" s="51"/>
      <c r="GJ748" s="51"/>
      <c r="GK748" s="51"/>
      <c r="GL748" s="51"/>
      <c r="GM748" s="51"/>
      <c r="GN748" s="51"/>
      <c r="GO748" s="51"/>
      <c r="GP748" s="51"/>
      <c r="GQ748" s="51"/>
      <c r="GR748" s="51"/>
      <c r="GS748" s="51"/>
      <c r="GT748" s="51"/>
      <c r="GU748" s="51"/>
      <c r="GV748" s="51"/>
      <c r="GW748" s="51"/>
      <c r="GX748" s="51"/>
      <c r="GY748" s="51"/>
      <c r="GZ748" s="51"/>
      <c r="HA748" s="51"/>
      <c r="HB748" s="51"/>
      <c r="HC748" s="51"/>
      <c r="HD748" s="51"/>
      <c r="HE748" s="51"/>
      <c r="HF748" s="51"/>
      <c r="HG748" s="51"/>
      <c r="HH748" s="51"/>
      <c r="HI748" s="51"/>
      <c r="HJ748" s="51"/>
      <c r="HK748" s="51"/>
      <c r="HL748" s="51"/>
      <c r="HM748" s="51"/>
      <c r="HN748" s="51"/>
      <c r="HO748" s="51"/>
      <c r="HP748" s="51"/>
      <c r="HQ748" s="51"/>
      <c r="HR748" s="51"/>
      <c r="HS748" s="51"/>
      <c r="HT748" s="51"/>
      <c r="HU748" s="51"/>
      <c r="HV748" s="51"/>
      <c r="HW748" s="51"/>
      <c r="HX748" s="51"/>
      <c r="HY748" s="51"/>
      <c r="HZ748" s="51"/>
      <c r="IA748" s="51"/>
      <c r="IB748" s="51"/>
      <c r="IC748" s="51"/>
      <c r="ID748" s="51"/>
      <c r="IE748" s="51"/>
      <c r="IF748" s="51"/>
      <c r="IG748" s="51"/>
      <c r="IH748" s="51"/>
      <c r="II748" s="51"/>
      <c r="IJ748" s="51"/>
      <c r="IK748" s="51"/>
      <c r="IL748" s="51"/>
      <c r="IM748" s="51"/>
      <c r="IN748" s="51"/>
      <c r="IO748" s="51"/>
      <c r="IP748" s="51"/>
      <c r="IQ748" s="51"/>
      <c r="IR748" s="51"/>
      <c r="IS748" s="51"/>
      <c r="IT748" s="51"/>
      <c r="IU748" s="51"/>
    </row>
    <row r="749" spans="1:255" ht="12.75" customHeight="1" x14ac:dyDescent="0.2">
      <c r="A749" s="61"/>
      <c r="B749" s="61"/>
      <c r="C749" s="61"/>
      <c r="D749" s="61"/>
      <c r="E749" s="6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  <c r="GH749" s="51"/>
      <c r="GI749" s="51"/>
      <c r="GJ749" s="51"/>
      <c r="GK749" s="51"/>
      <c r="GL749" s="51"/>
      <c r="GM749" s="51"/>
      <c r="GN749" s="51"/>
      <c r="GO749" s="51"/>
      <c r="GP749" s="51"/>
      <c r="GQ749" s="51"/>
      <c r="GR749" s="51"/>
      <c r="GS749" s="51"/>
      <c r="GT749" s="51"/>
      <c r="GU749" s="51"/>
      <c r="GV749" s="51"/>
      <c r="GW749" s="51"/>
      <c r="GX749" s="51"/>
      <c r="GY749" s="51"/>
      <c r="GZ749" s="51"/>
      <c r="HA749" s="51"/>
      <c r="HB749" s="51"/>
      <c r="HC749" s="51"/>
      <c r="HD749" s="51"/>
      <c r="HE749" s="51"/>
      <c r="HF749" s="51"/>
      <c r="HG749" s="51"/>
      <c r="HH749" s="51"/>
      <c r="HI749" s="51"/>
      <c r="HJ749" s="51"/>
      <c r="HK749" s="51"/>
      <c r="HL749" s="51"/>
      <c r="HM749" s="51"/>
      <c r="HN749" s="51"/>
      <c r="HO749" s="51"/>
      <c r="HP749" s="51"/>
      <c r="HQ749" s="51"/>
      <c r="HR749" s="51"/>
      <c r="HS749" s="51"/>
      <c r="HT749" s="51"/>
      <c r="HU749" s="51"/>
      <c r="HV749" s="51"/>
      <c r="HW749" s="51"/>
      <c r="HX749" s="51"/>
      <c r="HY749" s="51"/>
      <c r="HZ749" s="51"/>
      <c r="IA749" s="51"/>
      <c r="IB749" s="51"/>
      <c r="IC749" s="51"/>
      <c r="ID749" s="51"/>
      <c r="IE749" s="51"/>
      <c r="IF749" s="51"/>
      <c r="IG749" s="51"/>
      <c r="IH749" s="51"/>
      <c r="II749" s="51"/>
      <c r="IJ749" s="51"/>
      <c r="IK749" s="51"/>
      <c r="IL749" s="51"/>
      <c r="IM749" s="51"/>
      <c r="IN749" s="51"/>
      <c r="IO749" s="51"/>
      <c r="IP749" s="51"/>
      <c r="IQ749" s="51"/>
      <c r="IR749" s="51"/>
      <c r="IS749" s="51"/>
      <c r="IT749" s="51"/>
      <c r="IU749" s="51"/>
    </row>
    <row r="750" spans="1:255" ht="12.75" customHeight="1" x14ac:dyDescent="0.2">
      <c r="A750" s="61"/>
      <c r="B750" s="61"/>
      <c r="C750" s="61"/>
      <c r="D750" s="61"/>
      <c r="E750" s="6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  <c r="GH750" s="51"/>
      <c r="GI750" s="51"/>
      <c r="GJ750" s="51"/>
      <c r="GK750" s="51"/>
      <c r="GL750" s="51"/>
      <c r="GM750" s="51"/>
      <c r="GN750" s="51"/>
      <c r="GO750" s="51"/>
      <c r="GP750" s="51"/>
      <c r="GQ750" s="51"/>
      <c r="GR750" s="51"/>
      <c r="GS750" s="51"/>
      <c r="GT750" s="51"/>
      <c r="GU750" s="51"/>
      <c r="GV750" s="51"/>
      <c r="GW750" s="51"/>
      <c r="GX750" s="51"/>
      <c r="GY750" s="51"/>
      <c r="GZ750" s="51"/>
      <c r="HA750" s="51"/>
      <c r="HB750" s="51"/>
      <c r="HC750" s="51"/>
      <c r="HD750" s="51"/>
      <c r="HE750" s="51"/>
      <c r="HF750" s="51"/>
      <c r="HG750" s="51"/>
      <c r="HH750" s="51"/>
      <c r="HI750" s="51"/>
      <c r="HJ750" s="51"/>
      <c r="HK750" s="51"/>
      <c r="HL750" s="51"/>
      <c r="HM750" s="51"/>
      <c r="HN750" s="51"/>
      <c r="HO750" s="51"/>
      <c r="HP750" s="51"/>
      <c r="HQ750" s="51"/>
      <c r="HR750" s="51"/>
      <c r="HS750" s="51"/>
      <c r="HT750" s="51"/>
      <c r="HU750" s="51"/>
      <c r="HV750" s="51"/>
      <c r="HW750" s="51"/>
      <c r="HX750" s="51"/>
      <c r="HY750" s="51"/>
      <c r="HZ750" s="51"/>
      <c r="IA750" s="51"/>
      <c r="IB750" s="51"/>
      <c r="IC750" s="51"/>
      <c r="ID750" s="51"/>
      <c r="IE750" s="51"/>
      <c r="IF750" s="51"/>
      <c r="IG750" s="51"/>
      <c r="IH750" s="51"/>
      <c r="II750" s="51"/>
      <c r="IJ750" s="51"/>
      <c r="IK750" s="51"/>
      <c r="IL750" s="51"/>
      <c r="IM750" s="51"/>
      <c r="IN750" s="51"/>
      <c r="IO750" s="51"/>
      <c r="IP750" s="51"/>
      <c r="IQ750" s="51"/>
      <c r="IR750" s="51"/>
      <c r="IS750" s="51"/>
      <c r="IT750" s="51"/>
      <c r="IU750" s="51"/>
    </row>
    <row r="751" spans="1:255" ht="12.75" customHeight="1" x14ac:dyDescent="0.2">
      <c r="A751" s="61"/>
      <c r="B751" s="61"/>
      <c r="C751" s="61"/>
      <c r="D751" s="61"/>
      <c r="E751" s="6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  <c r="GH751" s="51"/>
      <c r="GI751" s="51"/>
      <c r="GJ751" s="51"/>
      <c r="GK751" s="51"/>
      <c r="GL751" s="51"/>
      <c r="GM751" s="51"/>
      <c r="GN751" s="51"/>
      <c r="GO751" s="51"/>
      <c r="GP751" s="51"/>
      <c r="GQ751" s="51"/>
      <c r="GR751" s="51"/>
      <c r="GS751" s="51"/>
      <c r="GT751" s="51"/>
      <c r="GU751" s="51"/>
      <c r="GV751" s="51"/>
      <c r="GW751" s="51"/>
      <c r="GX751" s="51"/>
      <c r="GY751" s="51"/>
      <c r="GZ751" s="51"/>
      <c r="HA751" s="51"/>
      <c r="HB751" s="51"/>
      <c r="HC751" s="51"/>
      <c r="HD751" s="51"/>
      <c r="HE751" s="51"/>
      <c r="HF751" s="51"/>
      <c r="HG751" s="51"/>
      <c r="HH751" s="51"/>
      <c r="HI751" s="51"/>
      <c r="HJ751" s="51"/>
      <c r="HK751" s="51"/>
      <c r="HL751" s="51"/>
      <c r="HM751" s="51"/>
      <c r="HN751" s="51"/>
      <c r="HO751" s="51"/>
      <c r="HP751" s="51"/>
      <c r="HQ751" s="51"/>
      <c r="HR751" s="51"/>
      <c r="HS751" s="51"/>
      <c r="HT751" s="51"/>
      <c r="HU751" s="51"/>
      <c r="HV751" s="51"/>
      <c r="HW751" s="51"/>
      <c r="HX751" s="51"/>
      <c r="HY751" s="51"/>
      <c r="HZ751" s="51"/>
      <c r="IA751" s="51"/>
      <c r="IB751" s="51"/>
      <c r="IC751" s="51"/>
      <c r="ID751" s="51"/>
      <c r="IE751" s="51"/>
      <c r="IF751" s="51"/>
      <c r="IG751" s="51"/>
      <c r="IH751" s="51"/>
      <c r="II751" s="51"/>
      <c r="IJ751" s="51"/>
      <c r="IK751" s="51"/>
      <c r="IL751" s="51"/>
      <c r="IM751" s="51"/>
      <c r="IN751" s="51"/>
      <c r="IO751" s="51"/>
      <c r="IP751" s="51"/>
      <c r="IQ751" s="51"/>
      <c r="IR751" s="51"/>
      <c r="IS751" s="51"/>
      <c r="IT751" s="51"/>
      <c r="IU751" s="51"/>
    </row>
    <row r="752" spans="1:255" ht="12.75" customHeight="1" x14ac:dyDescent="0.2">
      <c r="A752" s="61"/>
      <c r="B752" s="61"/>
      <c r="C752" s="61"/>
      <c r="D752" s="61"/>
      <c r="E752" s="6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  <c r="GH752" s="51"/>
      <c r="GI752" s="51"/>
      <c r="GJ752" s="51"/>
      <c r="GK752" s="51"/>
      <c r="GL752" s="51"/>
      <c r="GM752" s="51"/>
      <c r="GN752" s="51"/>
      <c r="GO752" s="51"/>
      <c r="GP752" s="51"/>
      <c r="GQ752" s="51"/>
      <c r="GR752" s="51"/>
      <c r="GS752" s="51"/>
      <c r="GT752" s="51"/>
      <c r="GU752" s="51"/>
      <c r="GV752" s="51"/>
      <c r="GW752" s="51"/>
      <c r="GX752" s="51"/>
      <c r="GY752" s="51"/>
      <c r="GZ752" s="51"/>
      <c r="HA752" s="51"/>
      <c r="HB752" s="51"/>
      <c r="HC752" s="51"/>
      <c r="HD752" s="51"/>
      <c r="HE752" s="51"/>
      <c r="HF752" s="51"/>
      <c r="HG752" s="51"/>
      <c r="HH752" s="51"/>
      <c r="HI752" s="51"/>
      <c r="HJ752" s="51"/>
      <c r="HK752" s="51"/>
      <c r="HL752" s="51"/>
      <c r="HM752" s="51"/>
      <c r="HN752" s="51"/>
      <c r="HO752" s="51"/>
      <c r="HP752" s="51"/>
      <c r="HQ752" s="51"/>
      <c r="HR752" s="51"/>
      <c r="HS752" s="51"/>
      <c r="HT752" s="51"/>
      <c r="HU752" s="51"/>
      <c r="HV752" s="51"/>
      <c r="HW752" s="51"/>
      <c r="HX752" s="51"/>
      <c r="HY752" s="51"/>
      <c r="HZ752" s="51"/>
      <c r="IA752" s="51"/>
      <c r="IB752" s="51"/>
      <c r="IC752" s="51"/>
      <c r="ID752" s="51"/>
      <c r="IE752" s="51"/>
      <c r="IF752" s="51"/>
      <c r="IG752" s="51"/>
      <c r="IH752" s="51"/>
      <c r="II752" s="51"/>
      <c r="IJ752" s="51"/>
      <c r="IK752" s="51"/>
      <c r="IL752" s="51"/>
      <c r="IM752" s="51"/>
      <c r="IN752" s="51"/>
      <c r="IO752" s="51"/>
      <c r="IP752" s="51"/>
      <c r="IQ752" s="51"/>
      <c r="IR752" s="51"/>
      <c r="IS752" s="51"/>
      <c r="IT752" s="51"/>
      <c r="IU752" s="51"/>
    </row>
    <row r="753" spans="1:255" ht="12.75" customHeight="1" x14ac:dyDescent="0.2">
      <c r="A753" s="61"/>
      <c r="B753" s="61"/>
      <c r="C753" s="61"/>
      <c r="D753" s="61"/>
      <c r="E753" s="6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  <c r="GH753" s="51"/>
      <c r="GI753" s="51"/>
      <c r="GJ753" s="51"/>
      <c r="GK753" s="51"/>
      <c r="GL753" s="51"/>
      <c r="GM753" s="51"/>
      <c r="GN753" s="51"/>
      <c r="GO753" s="51"/>
      <c r="GP753" s="51"/>
      <c r="GQ753" s="51"/>
      <c r="GR753" s="51"/>
      <c r="GS753" s="51"/>
      <c r="GT753" s="51"/>
      <c r="GU753" s="51"/>
      <c r="GV753" s="51"/>
      <c r="GW753" s="51"/>
      <c r="GX753" s="51"/>
      <c r="GY753" s="51"/>
      <c r="GZ753" s="51"/>
      <c r="HA753" s="51"/>
      <c r="HB753" s="51"/>
      <c r="HC753" s="51"/>
      <c r="HD753" s="51"/>
      <c r="HE753" s="51"/>
      <c r="HF753" s="51"/>
      <c r="HG753" s="51"/>
      <c r="HH753" s="51"/>
      <c r="HI753" s="51"/>
      <c r="HJ753" s="51"/>
      <c r="HK753" s="51"/>
      <c r="HL753" s="51"/>
      <c r="HM753" s="51"/>
      <c r="HN753" s="51"/>
      <c r="HO753" s="51"/>
      <c r="HP753" s="51"/>
      <c r="HQ753" s="51"/>
      <c r="HR753" s="51"/>
      <c r="HS753" s="51"/>
      <c r="HT753" s="51"/>
      <c r="HU753" s="51"/>
      <c r="HV753" s="51"/>
      <c r="HW753" s="51"/>
      <c r="HX753" s="51"/>
      <c r="HY753" s="51"/>
      <c r="HZ753" s="51"/>
      <c r="IA753" s="51"/>
      <c r="IB753" s="51"/>
      <c r="IC753" s="51"/>
      <c r="ID753" s="51"/>
      <c r="IE753" s="51"/>
      <c r="IF753" s="51"/>
      <c r="IG753" s="51"/>
      <c r="IH753" s="51"/>
      <c r="II753" s="51"/>
      <c r="IJ753" s="51"/>
      <c r="IK753" s="51"/>
      <c r="IL753" s="51"/>
      <c r="IM753" s="51"/>
      <c r="IN753" s="51"/>
      <c r="IO753" s="51"/>
      <c r="IP753" s="51"/>
      <c r="IQ753" s="51"/>
      <c r="IR753" s="51"/>
      <c r="IS753" s="51"/>
      <c r="IT753" s="51"/>
      <c r="IU753" s="51"/>
    </row>
    <row r="754" spans="1:255" ht="12.75" customHeight="1" x14ac:dyDescent="0.2">
      <c r="A754" s="61"/>
      <c r="B754" s="61"/>
      <c r="C754" s="61"/>
      <c r="D754" s="61"/>
      <c r="E754" s="6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  <c r="GH754" s="51"/>
      <c r="GI754" s="51"/>
      <c r="GJ754" s="51"/>
      <c r="GK754" s="51"/>
      <c r="GL754" s="51"/>
      <c r="GM754" s="51"/>
      <c r="GN754" s="51"/>
      <c r="GO754" s="51"/>
      <c r="GP754" s="51"/>
      <c r="GQ754" s="51"/>
      <c r="GR754" s="51"/>
      <c r="GS754" s="51"/>
      <c r="GT754" s="51"/>
      <c r="GU754" s="51"/>
      <c r="GV754" s="51"/>
      <c r="GW754" s="51"/>
      <c r="GX754" s="51"/>
      <c r="GY754" s="51"/>
      <c r="GZ754" s="51"/>
      <c r="HA754" s="51"/>
      <c r="HB754" s="51"/>
      <c r="HC754" s="51"/>
      <c r="HD754" s="51"/>
      <c r="HE754" s="51"/>
      <c r="HF754" s="51"/>
      <c r="HG754" s="51"/>
      <c r="HH754" s="51"/>
      <c r="HI754" s="51"/>
      <c r="HJ754" s="51"/>
      <c r="HK754" s="51"/>
      <c r="HL754" s="51"/>
      <c r="HM754" s="51"/>
      <c r="HN754" s="51"/>
      <c r="HO754" s="51"/>
      <c r="HP754" s="51"/>
      <c r="HQ754" s="51"/>
      <c r="HR754" s="51"/>
      <c r="HS754" s="51"/>
      <c r="HT754" s="51"/>
      <c r="HU754" s="51"/>
      <c r="HV754" s="51"/>
      <c r="HW754" s="51"/>
      <c r="HX754" s="51"/>
      <c r="HY754" s="51"/>
      <c r="HZ754" s="51"/>
      <c r="IA754" s="51"/>
      <c r="IB754" s="51"/>
      <c r="IC754" s="51"/>
      <c r="ID754" s="51"/>
      <c r="IE754" s="51"/>
      <c r="IF754" s="51"/>
      <c r="IG754" s="51"/>
      <c r="IH754" s="51"/>
      <c r="II754" s="51"/>
      <c r="IJ754" s="51"/>
      <c r="IK754" s="51"/>
      <c r="IL754" s="51"/>
      <c r="IM754" s="51"/>
      <c r="IN754" s="51"/>
      <c r="IO754" s="51"/>
      <c r="IP754" s="51"/>
      <c r="IQ754" s="51"/>
      <c r="IR754" s="51"/>
      <c r="IS754" s="51"/>
      <c r="IT754" s="51"/>
      <c r="IU754" s="51"/>
    </row>
    <row r="755" spans="1:255" ht="12.75" customHeight="1" x14ac:dyDescent="0.2">
      <c r="A755" s="61"/>
      <c r="B755" s="61"/>
      <c r="C755" s="61"/>
      <c r="D755" s="61"/>
      <c r="E755" s="6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  <c r="GH755" s="51"/>
      <c r="GI755" s="51"/>
      <c r="GJ755" s="51"/>
      <c r="GK755" s="51"/>
      <c r="GL755" s="51"/>
      <c r="GM755" s="51"/>
      <c r="GN755" s="51"/>
      <c r="GO755" s="51"/>
      <c r="GP755" s="51"/>
      <c r="GQ755" s="51"/>
      <c r="GR755" s="51"/>
      <c r="GS755" s="51"/>
      <c r="GT755" s="51"/>
      <c r="GU755" s="51"/>
      <c r="GV755" s="51"/>
      <c r="GW755" s="51"/>
      <c r="GX755" s="51"/>
      <c r="GY755" s="51"/>
      <c r="GZ755" s="51"/>
      <c r="HA755" s="51"/>
      <c r="HB755" s="51"/>
      <c r="HC755" s="51"/>
      <c r="HD755" s="51"/>
      <c r="HE755" s="51"/>
      <c r="HF755" s="51"/>
      <c r="HG755" s="51"/>
      <c r="HH755" s="51"/>
      <c r="HI755" s="51"/>
      <c r="HJ755" s="51"/>
      <c r="HK755" s="51"/>
      <c r="HL755" s="51"/>
      <c r="HM755" s="51"/>
      <c r="HN755" s="51"/>
      <c r="HO755" s="51"/>
      <c r="HP755" s="51"/>
      <c r="HQ755" s="51"/>
      <c r="HR755" s="51"/>
      <c r="HS755" s="51"/>
      <c r="HT755" s="51"/>
      <c r="HU755" s="51"/>
      <c r="HV755" s="51"/>
      <c r="HW755" s="51"/>
      <c r="HX755" s="51"/>
      <c r="HY755" s="51"/>
      <c r="HZ755" s="51"/>
      <c r="IA755" s="51"/>
      <c r="IB755" s="51"/>
      <c r="IC755" s="51"/>
      <c r="ID755" s="51"/>
      <c r="IE755" s="51"/>
      <c r="IF755" s="51"/>
      <c r="IG755" s="51"/>
      <c r="IH755" s="51"/>
      <c r="II755" s="51"/>
      <c r="IJ755" s="51"/>
      <c r="IK755" s="51"/>
      <c r="IL755" s="51"/>
      <c r="IM755" s="51"/>
      <c r="IN755" s="51"/>
      <c r="IO755" s="51"/>
      <c r="IP755" s="51"/>
      <c r="IQ755" s="51"/>
      <c r="IR755" s="51"/>
      <c r="IS755" s="51"/>
      <c r="IT755" s="51"/>
      <c r="IU755" s="51"/>
    </row>
    <row r="756" spans="1:255" ht="12.75" customHeight="1" x14ac:dyDescent="0.2">
      <c r="A756" s="61"/>
      <c r="B756" s="61"/>
      <c r="C756" s="61"/>
      <c r="D756" s="61"/>
      <c r="E756" s="6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  <c r="GH756" s="51"/>
      <c r="GI756" s="51"/>
      <c r="GJ756" s="51"/>
      <c r="GK756" s="51"/>
      <c r="GL756" s="51"/>
      <c r="GM756" s="51"/>
      <c r="GN756" s="51"/>
      <c r="GO756" s="51"/>
      <c r="GP756" s="51"/>
      <c r="GQ756" s="51"/>
      <c r="GR756" s="51"/>
      <c r="GS756" s="51"/>
      <c r="GT756" s="51"/>
      <c r="GU756" s="51"/>
      <c r="GV756" s="51"/>
      <c r="GW756" s="51"/>
      <c r="GX756" s="51"/>
      <c r="GY756" s="51"/>
      <c r="GZ756" s="51"/>
      <c r="HA756" s="51"/>
      <c r="HB756" s="51"/>
      <c r="HC756" s="51"/>
      <c r="HD756" s="51"/>
      <c r="HE756" s="51"/>
      <c r="HF756" s="51"/>
      <c r="HG756" s="51"/>
      <c r="HH756" s="51"/>
      <c r="HI756" s="51"/>
      <c r="HJ756" s="51"/>
      <c r="HK756" s="51"/>
      <c r="HL756" s="51"/>
      <c r="HM756" s="51"/>
      <c r="HN756" s="51"/>
      <c r="HO756" s="51"/>
      <c r="HP756" s="51"/>
      <c r="HQ756" s="51"/>
      <c r="HR756" s="51"/>
      <c r="HS756" s="51"/>
      <c r="HT756" s="51"/>
      <c r="HU756" s="51"/>
      <c r="HV756" s="51"/>
      <c r="HW756" s="51"/>
      <c r="HX756" s="51"/>
      <c r="HY756" s="51"/>
      <c r="HZ756" s="51"/>
      <c r="IA756" s="51"/>
      <c r="IB756" s="51"/>
      <c r="IC756" s="51"/>
      <c r="ID756" s="51"/>
      <c r="IE756" s="51"/>
      <c r="IF756" s="51"/>
      <c r="IG756" s="51"/>
      <c r="IH756" s="51"/>
      <c r="II756" s="51"/>
      <c r="IJ756" s="51"/>
      <c r="IK756" s="51"/>
      <c r="IL756" s="51"/>
      <c r="IM756" s="51"/>
      <c r="IN756" s="51"/>
      <c r="IO756" s="51"/>
      <c r="IP756" s="51"/>
      <c r="IQ756" s="51"/>
      <c r="IR756" s="51"/>
      <c r="IS756" s="51"/>
      <c r="IT756" s="51"/>
      <c r="IU756" s="51"/>
    </row>
    <row r="757" spans="1:255" ht="12.75" customHeight="1" x14ac:dyDescent="0.2">
      <c r="A757" s="61"/>
      <c r="B757" s="61"/>
      <c r="C757" s="61"/>
      <c r="D757" s="61"/>
      <c r="E757" s="6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  <c r="GH757" s="51"/>
      <c r="GI757" s="51"/>
      <c r="GJ757" s="51"/>
      <c r="GK757" s="51"/>
      <c r="GL757" s="51"/>
      <c r="GM757" s="51"/>
      <c r="GN757" s="51"/>
      <c r="GO757" s="51"/>
      <c r="GP757" s="51"/>
      <c r="GQ757" s="51"/>
      <c r="GR757" s="51"/>
      <c r="GS757" s="51"/>
      <c r="GT757" s="51"/>
      <c r="GU757" s="51"/>
      <c r="GV757" s="51"/>
      <c r="GW757" s="51"/>
      <c r="GX757" s="51"/>
      <c r="GY757" s="51"/>
      <c r="GZ757" s="51"/>
      <c r="HA757" s="51"/>
      <c r="HB757" s="51"/>
      <c r="HC757" s="51"/>
      <c r="HD757" s="51"/>
      <c r="HE757" s="51"/>
      <c r="HF757" s="51"/>
      <c r="HG757" s="51"/>
      <c r="HH757" s="51"/>
      <c r="HI757" s="51"/>
      <c r="HJ757" s="51"/>
      <c r="HK757" s="51"/>
      <c r="HL757" s="51"/>
      <c r="HM757" s="51"/>
      <c r="HN757" s="51"/>
      <c r="HO757" s="51"/>
      <c r="HP757" s="51"/>
      <c r="HQ757" s="51"/>
      <c r="HR757" s="51"/>
      <c r="HS757" s="51"/>
      <c r="HT757" s="51"/>
      <c r="HU757" s="51"/>
      <c r="HV757" s="51"/>
      <c r="HW757" s="51"/>
      <c r="HX757" s="51"/>
      <c r="HY757" s="51"/>
      <c r="HZ757" s="51"/>
      <c r="IA757" s="51"/>
      <c r="IB757" s="51"/>
      <c r="IC757" s="51"/>
      <c r="ID757" s="51"/>
      <c r="IE757" s="51"/>
      <c r="IF757" s="51"/>
      <c r="IG757" s="51"/>
      <c r="IH757" s="51"/>
      <c r="II757" s="51"/>
      <c r="IJ757" s="51"/>
      <c r="IK757" s="51"/>
      <c r="IL757" s="51"/>
      <c r="IM757" s="51"/>
      <c r="IN757" s="51"/>
      <c r="IO757" s="51"/>
      <c r="IP757" s="51"/>
      <c r="IQ757" s="51"/>
      <c r="IR757" s="51"/>
      <c r="IS757" s="51"/>
      <c r="IT757" s="51"/>
      <c r="IU757" s="51"/>
    </row>
    <row r="758" spans="1:255" ht="12.75" customHeight="1" x14ac:dyDescent="0.2">
      <c r="A758" s="61"/>
      <c r="B758" s="61"/>
      <c r="C758" s="61"/>
      <c r="D758" s="61"/>
      <c r="E758" s="6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  <c r="GH758" s="51"/>
      <c r="GI758" s="51"/>
      <c r="GJ758" s="51"/>
      <c r="GK758" s="51"/>
      <c r="GL758" s="51"/>
      <c r="GM758" s="51"/>
      <c r="GN758" s="51"/>
      <c r="GO758" s="51"/>
      <c r="GP758" s="51"/>
      <c r="GQ758" s="51"/>
      <c r="GR758" s="51"/>
      <c r="GS758" s="51"/>
      <c r="GT758" s="51"/>
      <c r="GU758" s="51"/>
      <c r="GV758" s="51"/>
      <c r="GW758" s="51"/>
      <c r="GX758" s="51"/>
      <c r="GY758" s="51"/>
      <c r="GZ758" s="51"/>
      <c r="HA758" s="51"/>
      <c r="HB758" s="51"/>
      <c r="HC758" s="51"/>
      <c r="HD758" s="51"/>
      <c r="HE758" s="51"/>
      <c r="HF758" s="51"/>
      <c r="HG758" s="51"/>
      <c r="HH758" s="51"/>
      <c r="HI758" s="51"/>
      <c r="HJ758" s="51"/>
      <c r="HK758" s="51"/>
      <c r="HL758" s="51"/>
      <c r="HM758" s="51"/>
      <c r="HN758" s="51"/>
      <c r="HO758" s="51"/>
      <c r="HP758" s="51"/>
      <c r="HQ758" s="51"/>
      <c r="HR758" s="51"/>
      <c r="HS758" s="51"/>
      <c r="HT758" s="51"/>
      <c r="HU758" s="51"/>
      <c r="HV758" s="51"/>
      <c r="HW758" s="51"/>
      <c r="HX758" s="51"/>
      <c r="HY758" s="51"/>
      <c r="HZ758" s="51"/>
      <c r="IA758" s="51"/>
      <c r="IB758" s="51"/>
      <c r="IC758" s="51"/>
      <c r="ID758" s="51"/>
      <c r="IE758" s="51"/>
      <c r="IF758" s="51"/>
      <c r="IG758" s="51"/>
      <c r="IH758" s="51"/>
      <c r="II758" s="51"/>
      <c r="IJ758" s="51"/>
      <c r="IK758" s="51"/>
      <c r="IL758" s="51"/>
      <c r="IM758" s="51"/>
      <c r="IN758" s="51"/>
      <c r="IO758" s="51"/>
      <c r="IP758" s="51"/>
      <c r="IQ758" s="51"/>
      <c r="IR758" s="51"/>
      <c r="IS758" s="51"/>
      <c r="IT758" s="51"/>
      <c r="IU758" s="51"/>
    </row>
    <row r="759" spans="1:255" ht="12.75" customHeight="1" x14ac:dyDescent="0.2">
      <c r="A759" s="61"/>
      <c r="B759" s="61"/>
      <c r="C759" s="61"/>
      <c r="D759" s="61"/>
      <c r="E759" s="6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  <c r="GH759" s="51"/>
      <c r="GI759" s="51"/>
      <c r="GJ759" s="51"/>
      <c r="GK759" s="51"/>
      <c r="GL759" s="51"/>
      <c r="GM759" s="51"/>
      <c r="GN759" s="51"/>
      <c r="GO759" s="51"/>
      <c r="GP759" s="51"/>
      <c r="GQ759" s="51"/>
      <c r="GR759" s="51"/>
      <c r="GS759" s="51"/>
      <c r="GT759" s="51"/>
      <c r="GU759" s="51"/>
      <c r="GV759" s="51"/>
      <c r="GW759" s="51"/>
      <c r="GX759" s="51"/>
      <c r="GY759" s="51"/>
      <c r="GZ759" s="51"/>
      <c r="HA759" s="51"/>
      <c r="HB759" s="51"/>
      <c r="HC759" s="51"/>
      <c r="HD759" s="51"/>
      <c r="HE759" s="51"/>
      <c r="HF759" s="51"/>
      <c r="HG759" s="51"/>
      <c r="HH759" s="51"/>
      <c r="HI759" s="51"/>
      <c r="HJ759" s="51"/>
      <c r="HK759" s="51"/>
      <c r="HL759" s="51"/>
      <c r="HM759" s="51"/>
      <c r="HN759" s="51"/>
      <c r="HO759" s="51"/>
      <c r="HP759" s="51"/>
      <c r="HQ759" s="51"/>
      <c r="HR759" s="51"/>
      <c r="HS759" s="51"/>
      <c r="HT759" s="51"/>
      <c r="HU759" s="51"/>
      <c r="HV759" s="51"/>
      <c r="HW759" s="51"/>
      <c r="HX759" s="51"/>
      <c r="HY759" s="51"/>
      <c r="HZ759" s="51"/>
      <c r="IA759" s="51"/>
      <c r="IB759" s="51"/>
      <c r="IC759" s="51"/>
      <c r="ID759" s="51"/>
      <c r="IE759" s="51"/>
      <c r="IF759" s="51"/>
      <c r="IG759" s="51"/>
      <c r="IH759" s="51"/>
      <c r="II759" s="51"/>
      <c r="IJ759" s="51"/>
      <c r="IK759" s="51"/>
      <c r="IL759" s="51"/>
      <c r="IM759" s="51"/>
      <c r="IN759" s="51"/>
      <c r="IO759" s="51"/>
      <c r="IP759" s="51"/>
      <c r="IQ759" s="51"/>
      <c r="IR759" s="51"/>
      <c r="IS759" s="51"/>
      <c r="IT759" s="51"/>
      <c r="IU759" s="51"/>
    </row>
    <row r="760" spans="1:255" ht="12.75" customHeight="1" x14ac:dyDescent="0.2">
      <c r="A760" s="61"/>
      <c r="B760" s="61"/>
      <c r="C760" s="61"/>
      <c r="D760" s="61"/>
      <c r="E760" s="6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  <c r="GH760" s="51"/>
      <c r="GI760" s="51"/>
      <c r="GJ760" s="51"/>
      <c r="GK760" s="51"/>
      <c r="GL760" s="51"/>
      <c r="GM760" s="51"/>
      <c r="GN760" s="51"/>
      <c r="GO760" s="51"/>
      <c r="GP760" s="51"/>
      <c r="GQ760" s="51"/>
      <c r="GR760" s="51"/>
      <c r="GS760" s="51"/>
      <c r="GT760" s="51"/>
      <c r="GU760" s="51"/>
      <c r="GV760" s="51"/>
      <c r="GW760" s="51"/>
      <c r="GX760" s="51"/>
      <c r="GY760" s="51"/>
      <c r="GZ760" s="51"/>
      <c r="HA760" s="51"/>
      <c r="HB760" s="51"/>
      <c r="HC760" s="51"/>
      <c r="HD760" s="51"/>
      <c r="HE760" s="51"/>
      <c r="HF760" s="51"/>
      <c r="HG760" s="51"/>
      <c r="HH760" s="51"/>
      <c r="HI760" s="51"/>
      <c r="HJ760" s="51"/>
      <c r="HK760" s="51"/>
      <c r="HL760" s="51"/>
      <c r="HM760" s="51"/>
      <c r="HN760" s="51"/>
      <c r="HO760" s="51"/>
      <c r="HP760" s="51"/>
      <c r="HQ760" s="51"/>
      <c r="HR760" s="51"/>
      <c r="HS760" s="51"/>
      <c r="HT760" s="51"/>
      <c r="HU760" s="51"/>
      <c r="HV760" s="51"/>
      <c r="HW760" s="51"/>
      <c r="HX760" s="51"/>
      <c r="HY760" s="51"/>
      <c r="HZ760" s="51"/>
      <c r="IA760" s="51"/>
      <c r="IB760" s="51"/>
      <c r="IC760" s="51"/>
      <c r="ID760" s="51"/>
      <c r="IE760" s="51"/>
      <c r="IF760" s="51"/>
      <c r="IG760" s="51"/>
      <c r="IH760" s="51"/>
      <c r="II760" s="51"/>
      <c r="IJ760" s="51"/>
      <c r="IK760" s="51"/>
      <c r="IL760" s="51"/>
      <c r="IM760" s="51"/>
      <c r="IN760" s="51"/>
      <c r="IO760" s="51"/>
      <c r="IP760" s="51"/>
      <c r="IQ760" s="51"/>
      <c r="IR760" s="51"/>
      <c r="IS760" s="51"/>
      <c r="IT760" s="51"/>
      <c r="IU760" s="51"/>
    </row>
    <row r="761" spans="1:255" ht="12.75" customHeight="1" x14ac:dyDescent="0.2">
      <c r="A761" s="61"/>
      <c r="B761" s="61"/>
      <c r="C761" s="61"/>
      <c r="D761" s="61"/>
      <c r="E761" s="6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  <c r="GH761" s="51"/>
      <c r="GI761" s="51"/>
      <c r="GJ761" s="51"/>
      <c r="GK761" s="51"/>
      <c r="GL761" s="51"/>
      <c r="GM761" s="51"/>
      <c r="GN761" s="51"/>
      <c r="GO761" s="51"/>
      <c r="GP761" s="51"/>
      <c r="GQ761" s="51"/>
      <c r="GR761" s="51"/>
      <c r="GS761" s="51"/>
      <c r="GT761" s="51"/>
      <c r="GU761" s="51"/>
      <c r="GV761" s="51"/>
      <c r="GW761" s="51"/>
      <c r="GX761" s="51"/>
      <c r="GY761" s="51"/>
      <c r="GZ761" s="51"/>
      <c r="HA761" s="51"/>
      <c r="HB761" s="51"/>
      <c r="HC761" s="51"/>
      <c r="HD761" s="51"/>
      <c r="HE761" s="51"/>
      <c r="HF761" s="51"/>
      <c r="HG761" s="51"/>
      <c r="HH761" s="51"/>
      <c r="HI761" s="51"/>
      <c r="HJ761" s="51"/>
      <c r="HK761" s="51"/>
      <c r="HL761" s="51"/>
      <c r="HM761" s="51"/>
      <c r="HN761" s="51"/>
      <c r="HO761" s="51"/>
      <c r="HP761" s="51"/>
      <c r="HQ761" s="51"/>
      <c r="HR761" s="51"/>
      <c r="HS761" s="51"/>
      <c r="HT761" s="51"/>
      <c r="HU761" s="51"/>
      <c r="HV761" s="51"/>
      <c r="HW761" s="51"/>
      <c r="HX761" s="51"/>
      <c r="HY761" s="51"/>
      <c r="HZ761" s="51"/>
      <c r="IA761" s="51"/>
      <c r="IB761" s="51"/>
      <c r="IC761" s="51"/>
      <c r="ID761" s="51"/>
      <c r="IE761" s="51"/>
      <c r="IF761" s="51"/>
      <c r="IG761" s="51"/>
      <c r="IH761" s="51"/>
      <c r="II761" s="51"/>
      <c r="IJ761" s="51"/>
      <c r="IK761" s="51"/>
      <c r="IL761" s="51"/>
      <c r="IM761" s="51"/>
      <c r="IN761" s="51"/>
      <c r="IO761" s="51"/>
      <c r="IP761" s="51"/>
      <c r="IQ761" s="51"/>
      <c r="IR761" s="51"/>
      <c r="IS761" s="51"/>
      <c r="IT761" s="51"/>
      <c r="IU761" s="51"/>
    </row>
    <row r="762" spans="1:255" ht="12.75" customHeight="1" x14ac:dyDescent="0.2">
      <c r="A762" s="61"/>
      <c r="B762" s="61"/>
      <c r="C762" s="61"/>
      <c r="D762" s="61"/>
      <c r="E762" s="6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  <c r="GH762" s="51"/>
      <c r="GI762" s="51"/>
      <c r="GJ762" s="51"/>
      <c r="GK762" s="51"/>
      <c r="GL762" s="51"/>
      <c r="GM762" s="51"/>
      <c r="GN762" s="51"/>
      <c r="GO762" s="51"/>
      <c r="GP762" s="51"/>
      <c r="GQ762" s="51"/>
      <c r="GR762" s="51"/>
      <c r="GS762" s="51"/>
      <c r="GT762" s="51"/>
      <c r="GU762" s="51"/>
      <c r="GV762" s="51"/>
      <c r="GW762" s="51"/>
      <c r="GX762" s="51"/>
      <c r="GY762" s="51"/>
      <c r="GZ762" s="51"/>
      <c r="HA762" s="51"/>
      <c r="HB762" s="51"/>
      <c r="HC762" s="51"/>
      <c r="HD762" s="51"/>
      <c r="HE762" s="51"/>
      <c r="HF762" s="51"/>
      <c r="HG762" s="51"/>
      <c r="HH762" s="51"/>
      <c r="HI762" s="51"/>
      <c r="HJ762" s="51"/>
      <c r="HK762" s="51"/>
      <c r="HL762" s="51"/>
      <c r="HM762" s="51"/>
      <c r="HN762" s="51"/>
      <c r="HO762" s="51"/>
      <c r="HP762" s="51"/>
      <c r="HQ762" s="51"/>
      <c r="HR762" s="51"/>
      <c r="HS762" s="51"/>
      <c r="HT762" s="51"/>
      <c r="HU762" s="51"/>
      <c r="HV762" s="51"/>
      <c r="HW762" s="51"/>
      <c r="HX762" s="51"/>
      <c r="HY762" s="51"/>
      <c r="HZ762" s="51"/>
      <c r="IA762" s="51"/>
      <c r="IB762" s="51"/>
      <c r="IC762" s="51"/>
      <c r="ID762" s="51"/>
      <c r="IE762" s="51"/>
      <c r="IF762" s="51"/>
      <c r="IG762" s="51"/>
      <c r="IH762" s="51"/>
      <c r="II762" s="51"/>
      <c r="IJ762" s="51"/>
      <c r="IK762" s="51"/>
      <c r="IL762" s="51"/>
      <c r="IM762" s="51"/>
      <c r="IN762" s="51"/>
      <c r="IO762" s="51"/>
      <c r="IP762" s="51"/>
      <c r="IQ762" s="51"/>
      <c r="IR762" s="51"/>
      <c r="IS762" s="51"/>
      <c r="IT762" s="51"/>
      <c r="IU762" s="51"/>
    </row>
    <row r="763" spans="1:255" ht="12.75" customHeight="1" x14ac:dyDescent="0.2">
      <c r="A763" s="61"/>
      <c r="B763" s="61"/>
      <c r="C763" s="61"/>
      <c r="D763" s="61"/>
      <c r="E763" s="6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  <c r="GH763" s="51"/>
      <c r="GI763" s="51"/>
      <c r="GJ763" s="51"/>
      <c r="GK763" s="51"/>
      <c r="GL763" s="51"/>
      <c r="GM763" s="51"/>
      <c r="GN763" s="51"/>
      <c r="GO763" s="51"/>
      <c r="GP763" s="51"/>
      <c r="GQ763" s="51"/>
      <c r="GR763" s="51"/>
      <c r="GS763" s="51"/>
      <c r="GT763" s="51"/>
      <c r="GU763" s="51"/>
      <c r="GV763" s="51"/>
      <c r="GW763" s="51"/>
      <c r="GX763" s="51"/>
      <c r="GY763" s="51"/>
      <c r="GZ763" s="51"/>
      <c r="HA763" s="51"/>
      <c r="HB763" s="51"/>
      <c r="HC763" s="51"/>
      <c r="HD763" s="51"/>
      <c r="HE763" s="51"/>
      <c r="HF763" s="51"/>
      <c r="HG763" s="51"/>
      <c r="HH763" s="51"/>
      <c r="HI763" s="51"/>
      <c r="HJ763" s="51"/>
      <c r="HK763" s="51"/>
      <c r="HL763" s="51"/>
      <c r="HM763" s="51"/>
      <c r="HN763" s="51"/>
      <c r="HO763" s="51"/>
      <c r="HP763" s="51"/>
      <c r="HQ763" s="51"/>
      <c r="HR763" s="51"/>
      <c r="HS763" s="51"/>
      <c r="HT763" s="51"/>
      <c r="HU763" s="51"/>
      <c r="HV763" s="51"/>
      <c r="HW763" s="51"/>
      <c r="HX763" s="51"/>
      <c r="HY763" s="51"/>
      <c r="HZ763" s="51"/>
      <c r="IA763" s="51"/>
      <c r="IB763" s="51"/>
      <c r="IC763" s="51"/>
      <c r="ID763" s="51"/>
      <c r="IE763" s="51"/>
      <c r="IF763" s="51"/>
      <c r="IG763" s="51"/>
      <c r="IH763" s="51"/>
      <c r="II763" s="51"/>
      <c r="IJ763" s="51"/>
      <c r="IK763" s="51"/>
      <c r="IL763" s="51"/>
      <c r="IM763" s="51"/>
      <c r="IN763" s="51"/>
      <c r="IO763" s="51"/>
      <c r="IP763" s="51"/>
      <c r="IQ763" s="51"/>
      <c r="IR763" s="51"/>
      <c r="IS763" s="51"/>
      <c r="IT763" s="51"/>
      <c r="IU763" s="51"/>
    </row>
    <row r="764" spans="1:255" ht="12.75" customHeight="1" x14ac:dyDescent="0.2">
      <c r="A764" s="61"/>
      <c r="B764" s="61"/>
      <c r="C764" s="61"/>
      <c r="D764" s="61"/>
      <c r="E764" s="6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  <c r="GH764" s="51"/>
      <c r="GI764" s="51"/>
      <c r="GJ764" s="51"/>
      <c r="GK764" s="51"/>
      <c r="GL764" s="51"/>
      <c r="GM764" s="51"/>
      <c r="GN764" s="51"/>
      <c r="GO764" s="51"/>
      <c r="GP764" s="51"/>
      <c r="GQ764" s="51"/>
      <c r="GR764" s="51"/>
      <c r="GS764" s="51"/>
      <c r="GT764" s="51"/>
      <c r="GU764" s="51"/>
      <c r="GV764" s="51"/>
      <c r="GW764" s="51"/>
      <c r="GX764" s="51"/>
      <c r="GY764" s="51"/>
      <c r="GZ764" s="51"/>
      <c r="HA764" s="51"/>
      <c r="HB764" s="51"/>
      <c r="HC764" s="51"/>
      <c r="HD764" s="51"/>
      <c r="HE764" s="51"/>
      <c r="HF764" s="51"/>
      <c r="HG764" s="51"/>
      <c r="HH764" s="51"/>
      <c r="HI764" s="51"/>
      <c r="HJ764" s="51"/>
      <c r="HK764" s="51"/>
      <c r="HL764" s="51"/>
      <c r="HM764" s="51"/>
      <c r="HN764" s="51"/>
      <c r="HO764" s="51"/>
      <c r="HP764" s="51"/>
      <c r="HQ764" s="51"/>
      <c r="HR764" s="51"/>
      <c r="HS764" s="51"/>
      <c r="HT764" s="51"/>
      <c r="HU764" s="51"/>
      <c r="HV764" s="51"/>
      <c r="HW764" s="51"/>
      <c r="HX764" s="51"/>
      <c r="HY764" s="51"/>
      <c r="HZ764" s="51"/>
      <c r="IA764" s="51"/>
      <c r="IB764" s="51"/>
      <c r="IC764" s="51"/>
      <c r="ID764" s="51"/>
      <c r="IE764" s="51"/>
      <c r="IF764" s="51"/>
      <c r="IG764" s="51"/>
      <c r="IH764" s="51"/>
      <c r="II764" s="51"/>
      <c r="IJ764" s="51"/>
      <c r="IK764" s="51"/>
      <c r="IL764" s="51"/>
      <c r="IM764" s="51"/>
      <c r="IN764" s="51"/>
      <c r="IO764" s="51"/>
      <c r="IP764" s="51"/>
      <c r="IQ764" s="51"/>
      <c r="IR764" s="51"/>
      <c r="IS764" s="51"/>
      <c r="IT764" s="51"/>
      <c r="IU764" s="51"/>
    </row>
    <row r="765" spans="1:255" ht="12.75" customHeight="1" x14ac:dyDescent="0.2">
      <c r="A765" s="61"/>
      <c r="B765" s="61"/>
      <c r="C765" s="61"/>
      <c r="D765" s="61"/>
      <c r="E765" s="6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  <c r="GH765" s="51"/>
      <c r="GI765" s="51"/>
      <c r="GJ765" s="51"/>
      <c r="GK765" s="51"/>
      <c r="GL765" s="51"/>
      <c r="GM765" s="51"/>
      <c r="GN765" s="51"/>
      <c r="GO765" s="51"/>
      <c r="GP765" s="51"/>
      <c r="GQ765" s="51"/>
      <c r="GR765" s="51"/>
      <c r="GS765" s="51"/>
      <c r="GT765" s="51"/>
      <c r="GU765" s="51"/>
      <c r="GV765" s="51"/>
      <c r="GW765" s="51"/>
      <c r="GX765" s="51"/>
      <c r="GY765" s="51"/>
      <c r="GZ765" s="51"/>
      <c r="HA765" s="51"/>
      <c r="HB765" s="51"/>
      <c r="HC765" s="51"/>
      <c r="HD765" s="51"/>
      <c r="HE765" s="51"/>
      <c r="HF765" s="51"/>
      <c r="HG765" s="51"/>
      <c r="HH765" s="51"/>
      <c r="HI765" s="51"/>
      <c r="HJ765" s="51"/>
      <c r="HK765" s="51"/>
      <c r="HL765" s="51"/>
      <c r="HM765" s="51"/>
      <c r="HN765" s="51"/>
      <c r="HO765" s="51"/>
      <c r="HP765" s="51"/>
      <c r="HQ765" s="51"/>
      <c r="HR765" s="51"/>
      <c r="HS765" s="51"/>
      <c r="HT765" s="51"/>
      <c r="HU765" s="51"/>
      <c r="HV765" s="51"/>
      <c r="HW765" s="51"/>
      <c r="HX765" s="51"/>
      <c r="HY765" s="51"/>
      <c r="HZ765" s="51"/>
      <c r="IA765" s="51"/>
      <c r="IB765" s="51"/>
      <c r="IC765" s="51"/>
      <c r="ID765" s="51"/>
      <c r="IE765" s="51"/>
      <c r="IF765" s="51"/>
      <c r="IG765" s="51"/>
      <c r="IH765" s="51"/>
      <c r="II765" s="51"/>
      <c r="IJ765" s="51"/>
      <c r="IK765" s="51"/>
      <c r="IL765" s="51"/>
      <c r="IM765" s="51"/>
      <c r="IN765" s="51"/>
      <c r="IO765" s="51"/>
      <c r="IP765" s="51"/>
      <c r="IQ765" s="51"/>
      <c r="IR765" s="51"/>
      <c r="IS765" s="51"/>
      <c r="IT765" s="51"/>
      <c r="IU765" s="51"/>
    </row>
    <row r="766" spans="1:255" ht="12.75" customHeight="1" x14ac:dyDescent="0.2">
      <c r="A766" s="61"/>
      <c r="B766" s="61"/>
      <c r="C766" s="61"/>
      <c r="D766" s="61"/>
      <c r="E766" s="6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  <c r="GH766" s="51"/>
      <c r="GI766" s="51"/>
      <c r="GJ766" s="51"/>
      <c r="GK766" s="51"/>
      <c r="GL766" s="51"/>
      <c r="GM766" s="51"/>
      <c r="GN766" s="51"/>
      <c r="GO766" s="51"/>
      <c r="GP766" s="51"/>
      <c r="GQ766" s="51"/>
      <c r="GR766" s="51"/>
      <c r="GS766" s="51"/>
      <c r="GT766" s="51"/>
      <c r="GU766" s="51"/>
      <c r="GV766" s="51"/>
      <c r="GW766" s="51"/>
      <c r="GX766" s="51"/>
      <c r="GY766" s="51"/>
      <c r="GZ766" s="51"/>
      <c r="HA766" s="51"/>
      <c r="HB766" s="51"/>
      <c r="HC766" s="51"/>
      <c r="HD766" s="51"/>
      <c r="HE766" s="51"/>
      <c r="HF766" s="51"/>
      <c r="HG766" s="51"/>
      <c r="HH766" s="51"/>
      <c r="HI766" s="51"/>
      <c r="HJ766" s="51"/>
      <c r="HK766" s="51"/>
      <c r="HL766" s="51"/>
      <c r="HM766" s="51"/>
      <c r="HN766" s="51"/>
      <c r="HO766" s="51"/>
      <c r="HP766" s="51"/>
      <c r="HQ766" s="51"/>
      <c r="HR766" s="51"/>
      <c r="HS766" s="51"/>
      <c r="HT766" s="51"/>
      <c r="HU766" s="51"/>
      <c r="HV766" s="51"/>
      <c r="HW766" s="51"/>
      <c r="HX766" s="51"/>
      <c r="HY766" s="51"/>
      <c r="HZ766" s="51"/>
      <c r="IA766" s="51"/>
      <c r="IB766" s="51"/>
      <c r="IC766" s="51"/>
      <c r="ID766" s="51"/>
      <c r="IE766" s="51"/>
      <c r="IF766" s="51"/>
      <c r="IG766" s="51"/>
      <c r="IH766" s="51"/>
      <c r="II766" s="51"/>
      <c r="IJ766" s="51"/>
      <c r="IK766" s="51"/>
      <c r="IL766" s="51"/>
      <c r="IM766" s="51"/>
      <c r="IN766" s="51"/>
      <c r="IO766" s="51"/>
      <c r="IP766" s="51"/>
      <c r="IQ766" s="51"/>
      <c r="IR766" s="51"/>
      <c r="IS766" s="51"/>
      <c r="IT766" s="51"/>
      <c r="IU766" s="51"/>
    </row>
    <row r="767" spans="1:255" ht="12.75" customHeight="1" x14ac:dyDescent="0.2">
      <c r="A767" s="61"/>
      <c r="B767" s="61"/>
      <c r="C767" s="61"/>
      <c r="D767" s="61"/>
      <c r="E767" s="6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  <c r="GH767" s="51"/>
      <c r="GI767" s="51"/>
      <c r="GJ767" s="51"/>
      <c r="GK767" s="51"/>
      <c r="GL767" s="51"/>
      <c r="GM767" s="51"/>
      <c r="GN767" s="51"/>
      <c r="GO767" s="51"/>
      <c r="GP767" s="51"/>
      <c r="GQ767" s="51"/>
      <c r="GR767" s="51"/>
      <c r="GS767" s="51"/>
      <c r="GT767" s="51"/>
      <c r="GU767" s="51"/>
      <c r="GV767" s="51"/>
      <c r="GW767" s="51"/>
      <c r="GX767" s="51"/>
      <c r="GY767" s="51"/>
      <c r="GZ767" s="51"/>
      <c r="HA767" s="51"/>
      <c r="HB767" s="51"/>
      <c r="HC767" s="51"/>
      <c r="HD767" s="51"/>
      <c r="HE767" s="51"/>
      <c r="HF767" s="51"/>
      <c r="HG767" s="51"/>
      <c r="HH767" s="51"/>
      <c r="HI767" s="51"/>
      <c r="HJ767" s="51"/>
      <c r="HK767" s="51"/>
      <c r="HL767" s="51"/>
      <c r="HM767" s="51"/>
      <c r="HN767" s="51"/>
      <c r="HO767" s="51"/>
      <c r="HP767" s="51"/>
      <c r="HQ767" s="51"/>
      <c r="HR767" s="51"/>
      <c r="HS767" s="51"/>
      <c r="HT767" s="51"/>
      <c r="HU767" s="51"/>
      <c r="HV767" s="51"/>
      <c r="HW767" s="51"/>
      <c r="HX767" s="51"/>
      <c r="HY767" s="51"/>
      <c r="HZ767" s="51"/>
      <c r="IA767" s="51"/>
      <c r="IB767" s="51"/>
      <c r="IC767" s="51"/>
      <c r="ID767" s="51"/>
      <c r="IE767" s="51"/>
      <c r="IF767" s="51"/>
      <c r="IG767" s="51"/>
      <c r="IH767" s="51"/>
      <c r="II767" s="51"/>
      <c r="IJ767" s="51"/>
      <c r="IK767" s="51"/>
      <c r="IL767" s="51"/>
      <c r="IM767" s="51"/>
      <c r="IN767" s="51"/>
      <c r="IO767" s="51"/>
      <c r="IP767" s="51"/>
      <c r="IQ767" s="51"/>
      <c r="IR767" s="51"/>
      <c r="IS767" s="51"/>
      <c r="IT767" s="51"/>
      <c r="IU767" s="51"/>
    </row>
    <row r="768" spans="1:255" ht="12.75" customHeight="1" x14ac:dyDescent="0.2">
      <c r="A768" s="61"/>
      <c r="B768" s="61"/>
      <c r="C768" s="61"/>
      <c r="D768" s="61"/>
      <c r="E768" s="6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  <c r="GH768" s="51"/>
      <c r="GI768" s="51"/>
      <c r="GJ768" s="51"/>
      <c r="GK768" s="51"/>
      <c r="GL768" s="51"/>
      <c r="GM768" s="51"/>
      <c r="GN768" s="51"/>
      <c r="GO768" s="51"/>
      <c r="GP768" s="51"/>
      <c r="GQ768" s="51"/>
      <c r="GR768" s="51"/>
      <c r="GS768" s="51"/>
      <c r="GT768" s="51"/>
      <c r="GU768" s="51"/>
      <c r="GV768" s="51"/>
      <c r="GW768" s="51"/>
      <c r="GX768" s="51"/>
      <c r="GY768" s="51"/>
      <c r="GZ768" s="51"/>
      <c r="HA768" s="51"/>
      <c r="HB768" s="51"/>
      <c r="HC768" s="51"/>
      <c r="HD768" s="51"/>
      <c r="HE768" s="51"/>
      <c r="HF768" s="51"/>
      <c r="HG768" s="51"/>
      <c r="HH768" s="51"/>
      <c r="HI768" s="51"/>
      <c r="HJ768" s="51"/>
      <c r="HK768" s="51"/>
      <c r="HL768" s="51"/>
      <c r="HM768" s="51"/>
      <c r="HN768" s="51"/>
      <c r="HO768" s="51"/>
      <c r="HP768" s="51"/>
      <c r="HQ768" s="51"/>
      <c r="HR768" s="51"/>
      <c r="HS768" s="51"/>
      <c r="HT768" s="51"/>
      <c r="HU768" s="51"/>
      <c r="HV768" s="51"/>
      <c r="HW768" s="51"/>
      <c r="HX768" s="51"/>
      <c r="HY768" s="51"/>
      <c r="HZ768" s="51"/>
      <c r="IA768" s="51"/>
      <c r="IB768" s="51"/>
      <c r="IC768" s="51"/>
      <c r="ID768" s="51"/>
      <c r="IE768" s="51"/>
      <c r="IF768" s="51"/>
      <c r="IG768" s="51"/>
      <c r="IH768" s="51"/>
      <c r="II768" s="51"/>
      <c r="IJ768" s="51"/>
      <c r="IK768" s="51"/>
      <c r="IL768" s="51"/>
      <c r="IM768" s="51"/>
      <c r="IN768" s="51"/>
      <c r="IO768" s="51"/>
      <c r="IP768" s="51"/>
      <c r="IQ768" s="51"/>
      <c r="IR768" s="51"/>
      <c r="IS768" s="51"/>
      <c r="IT768" s="51"/>
      <c r="IU768" s="51"/>
    </row>
    <row r="769" spans="1:255" ht="12.75" customHeight="1" x14ac:dyDescent="0.2">
      <c r="A769" s="61"/>
      <c r="B769" s="61"/>
      <c r="C769" s="61"/>
      <c r="D769" s="61"/>
      <c r="E769" s="6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  <c r="GH769" s="51"/>
      <c r="GI769" s="51"/>
      <c r="GJ769" s="51"/>
      <c r="GK769" s="51"/>
      <c r="GL769" s="51"/>
      <c r="GM769" s="51"/>
      <c r="GN769" s="51"/>
      <c r="GO769" s="51"/>
      <c r="GP769" s="51"/>
      <c r="GQ769" s="51"/>
      <c r="GR769" s="51"/>
      <c r="GS769" s="51"/>
      <c r="GT769" s="51"/>
      <c r="GU769" s="51"/>
      <c r="GV769" s="51"/>
      <c r="GW769" s="51"/>
      <c r="GX769" s="51"/>
      <c r="GY769" s="51"/>
      <c r="GZ769" s="51"/>
      <c r="HA769" s="51"/>
      <c r="HB769" s="51"/>
      <c r="HC769" s="51"/>
      <c r="HD769" s="51"/>
      <c r="HE769" s="51"/>
      <c r="HF769" s="51"/>
      <c r="HG769" s="51"/>
      <c r="HH769" s="51"/>
      <c r="HI769" s="51"/>
      <c r="HJ769" s="51"/>
      <c r="HK769" s="51"/>
      <c r="HL769" s="51"/>
      <c r="HM769" s="51"/>
      <c r="HN769" s="51"/>
      <c r="HO769" s="51"/>
      <c r="HP769" s="51"/>
      <c r="HQ769" s="51"/>
      <c r="HR769" s="51"/>
      <c r="HS769" s="51"/>
      <c r="HT769" s="51"/>
      <c r="HU769" s="51"/>
      <c r="HV769" s="51"/>
      <c r="HW769" s="51"/>
      <c r="HX769" s="51"/>
      <c r="HY769" s="51"/>
      <c r="HZ769" s="51"/>
      <c r="IA769" s="51"/>
      <c r="IB769" s="51"/>
      <c r="IC769" s="51"/>
      <c r="ID769" s="51"/>
      <c r="IE769" s="51"/>
      <c r="IF769" s="51"/>
      <c r="IG769" s="51"/>
      <c r="IH769" s="51"/>
      <c r="II769" s="51"/>
      <c r="IJ769" s="51"/>
      <c r="IK769" s="51"/>
      <c r="IL769" s="51"/>
      <c r="IM769" s="51"/>
      <c r="IN769" s="51"/>
      <c r="IO769" s="51"/>
      <c r="IP769" s="51"/>
      <c r="IQ769" s="51"/>
      <c r="IR769" s="51"/>
      <c r="IS769" s="51"/>
      <c r="IT769" s="51"/>
      <c r="IU769" s="51"/>
    </row>
    <row r="770" spans="1:255" ht="12.75" customHeight="1" x14ac:dyDescent="0.2">
      <c r="A770" s="61"/>
      <c r="B770" s="61"/>
      <c r="C770" s="61"/>
      <c r="D770" s="61"/>
      <c r="E770" s="6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  <c r="GH770" s="51"/>
      <c r="GI770" s="51"/>
      <c r="GJ770" s="51"/>
      <c r="GK770" s="51"/>
      <c r="GL770" s="51"/>
      <c r="GM770" s="51"/>
      <c r="GN770" s="51"/>
      <c r="GO770" s="51"/>
      <c r="GP770" s="51"/>
      <c r="GQ770" s="51"/>
      <c r="GR770" s="51"/>
      <c r="GS770" s="51"/>
      <c r="GT770" s="51"/>
      <c r="GU770" s="51"/>
      <c r="GV770" s="51"/>
      <c r="GW770" s="51"/>
      <c r="GX770" s="51"/>
      <c r="GY770" s="51"/>
      <c r="GZ770" s="51"/>
      <c r="HA770" s="51"/>
      <c r="HB770" s="51"/>
      <c r="HC770" s="51"/>
      <c r="HD770" s="51"/>
      <c r="HE770" s="51"/>
      <c r="HF770" s="51"/>
      <c r="HG770" s="51"/>
      <c r="HH770" s="51"/>
      <c r="HI770" s="51"/>
      <c r="HJ770" s="51"/>
      <c r="HK770" s="51"/>
      <c r="HL770" s="51"/>
      <c r="HM770" s="51"/>
      <c r="HN770" s="51"/>
      <c r="HO770" s="51"/>
      <c r="HP770" s="51"/>
      <c r="HQ770" s="51"/>
      <c r="HR770" s="51"/>
      <c r="HS770" s="51"/>
      <c r="HT770" s="51"/>
      <c r="HU770" s="51"/>
      <c r="HV770" s="51"/>
      <c r="HW770" s="51"/>
      <c r="HX770" s="51"/>
      <c r="HY770" s="51"/>
      <c r="HZ770" s="51"/>
      <c r="IA770" s="51"/>
      <c r="IB770" s="51"/>
      <c r="IC770" s="51"/>
      <c r="ID770" s="51"/>
      <c r="IE770" s="51"/>
      <c r="IF770" s="51"/>
      <c r="IG770" s="51"/>
      <c r="IH770" s="51"/>
      <c r="II770" s="51"/>
      <c r="IJ770" s="51"/>
      <c r="IK770" s="51"/>
      <c r="IL770" s="51"/>
      <c r="IM770" s="51"/>
      <c r="IN770" s="51"/>
      <c r="IO770" s="51"/>
      <c r="IP770" s="51"/>
      <c r="IQ770" s="51"/>
      <c r="IR770" s="51"/>
      <c r="IS770" s="51"/>
      <c r="IT770" s="51"/>
      <c r="IU770" s="51"/>
    </row>
    <row r="771" spans="1:255" ht="12.75" customHeight="1" x14ac:dyDescent="0.2">
      <c r="A771" s="61"/>
      <c r="B771" s="61"/>
      <c r="C771" s="61"/>
      <c r="D771" s="61"/>
      <c r="E771" s="6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  <c r="GH771" s="51"/>
      <c r="GI771" s="51"/>
      <c r="GJ771" s="51"/>
      <c r="GK771" s="51"/>
      <c r="GL771" s="51"/>
      <c r="GM771" s="51"/>
      <c r="GN771" s="51"/>
      <c r="GO771" s="51"/>
      <c r="GP771" s="51"/>
      <c r="GQ771" s="51"/>
      <c r="GR771" s="51"/>
      <c r="GS771" s="51"/>
      <c r="GT771" s="51"/>
      <c r="GU771" s="51"/>
      <c r="GV771" s="51"/>
      <c r="GW771" s="51"/>
      <c r="GX771" s="51"/>
      <c r="GY771" s="51"/>
      <c r="GZ771" s="51"/>
      <c r="HA771" s="51"/>
      <c r="HB771" s="51"/>
      <c r="HC771" s="51"/>
      <c r="HD771" s="51"/>
      <c r="HE771" s="51"/>
      <c r="HF771" s="51"/>
      <c r="HG771" s="51"/>
      <c r="HH771" s="51"/>
      <c r="HI771" s="51"/>
      <c r="HJ771" s="51"/>
      <c r="HK771" s="51"/>
      <c r="HL771" s="51"/>
      <c r="HM771" s="51"/>
      <c r="HN771" s="51"/>
      <c r="HO771" s="51"/>
      <c r="HP771" s="51"/>
      <c r="HQ771" s="51"/>
      <c r="HR771" s="51"/>
      <c r="HS771" s="51"/>
      <c r="HT771" s="51"/>
      <c r="HU771" s="51"/>
      <c r="HV771" s="51"/>
      <c r="HW771" s="51"/>
      <c r="HX771" s="51"/>
      <c r="HY771" s="51"/>
      <c r="HZ771" s="51"/>
      <c r="IA771" s="51"/>
      <c r="IB771" s="51"/>
      <c r="IC771" s="51"/>
      <c r="ID771" s="51"/>
      <c r="IE771" s="51"/>
      <c r="IF771" s="51"/>
      <c r="IG771" s="51"/>
      <c r="IH771" s="51"/>
      <c r="II771" s="51"/>
      <c r="IJ771" s="51"/>
      <c r="IK771" s="51"/>
      <c r="IL771" s="51"/>
      <c r="IM771" s="51"/>
      <c r="IN771" s="51"/>
      <c r="IO771" s="51"/>
      <c r="IP771" s="51"/>
      <c r="IQ771" s="51"/>
      <c r="IR771" s="51"/>
      <c r="IS771" s="51"/>
      <c r="IT771" s="51"/>
      <c r="IU771" s="51"/>
    </row>
    <row r="772" spans="1:255" ht="12.75" customHeight="1" x14ac:dyDescent="0.2">
      <c r="A772" s="61"/>
      <c r="B772" s="61"/>
      <c r="C772" s="61"/>
      <c r="D772" s="61"/>
      <c r="E772" s="6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  <c r="GH772" s="51"/>
      <c r="GI772" s="51"/>
      <c r="GJ772" s="51"/>
      <c r="GK772" s="51"/>
      <c r="GL772" s="51"/>
      <c r="GM772" s="51"/>
      <c r="GN772" s="51"/>
      <c r="GO772" s="51"/>
      <c r="GP772" s="51"/>
      <c r="GQ772" s="51"/>
      <c r="GR772" s="51"/>
      <c r="GS772" s="51"/>
      <c r="GT772" s="51"/>
      <c r="GU772" s="51"/>
      <c r="GV772" s="51"/>
      <c r="GW772" s="51"/>
      <c r="GX772" s="51"/>
      <c r="GY772" s="51"/>
      <c r="GZ772" s="51"/>
      <c r="HA772" s="51"/>
      <c r="HB772" s="51"/>
      <c r="HC772" s="51"/>
      <c r="HD772" s="51"/>
      <c r="HE772" s="51"/>
      <c r="HF772" s="51"/>
      <c r="HG772" s="51"/>
      <c r="HH772" s="51"/>
      <c r="HI772" s="51"/>
      <c r="HJ772" s="51"/>
      <c r="HK772" s="51"/>
      <c r="HL772" s="51"/>
      <c r="HM772" s="51"/>
      <c r="HN772" s="51"/>
      <c r="HO772" s="51"/>
      <c r="HP772" s="51"/>
      <c r="HQ772" s="51"/>
      <c r="HR772" s="51"/>
      <c r="HS772" s="51"/>
      <c r="HT772" s="51"/>
      <c r="HU772" s="51"/>
      <c r="HV772" s="51"/>
      <c r="HW772" s="51"/>
      <c r="HX772" s="51"/>
      <c r="HY772" s="51"/>
      <c r="HZ772" s="51"/>
      <c r="IA772" s="51"/>
      <c r="IB772" s="51"/>
      <c r="IC772" s="51"/>
      <c r="ID772" s="51"/>
      <c r="IE772" s="51"/>
      <c r="IF772" s="51"/>
      <c r="IG772" s="51"/>
      <c r="IH772" s="51"/>
      <c r="II772" s="51"/>
      <c r="IJ772" s="51"/>
      <c r="IK772" s="51"/>
      <c r="IL772" s="51"/>
      <c r="IM772" s="51"/>
      <c r="IN772" s="51"/>
      <c r="IO772" s="51"/>
      <c r="IP772" s="51"/>
      <c r="IQ772" s="51"/>
      <c r="IR772" s="51"/>
      <c r="IS772" s="51"/>
      <c r="IT772" s="51"/>
      <c r="IU772" s="51"/>
    </row>
    <row r="773" spans="1:255" ht="12.75" customHeight="1" x14ac:dyDescent="0.2">
      <c r="A773" s="61"/>
      <c r="B773" s="61"/>
      <c r="C773" s="61"/>
      <c r="D773" s="61"/>
      <c r="E773" s="6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  <c r="GH773" s="51"/>
      <c r="GI773" s="51"/>
      <c r="GJ773" s="51"/>
      <c r="GK773" s="51"/>
      <c r="GL773" s="51"/>
      <c r="GM773" s="51"/>
      <c r="GN773" s="51"/>
      <c r="GO773" s="51"/>
      <c r="GP773" s="51"/>
      <c r="GQ773" s="51"/>
      <c r="GR773" s="51"/>
      <c r="GS773" s="51"/>
      <c r="GT773" s="51"/>
      <c r="GU773" s="51"/>
      <c r="GV773" s="51"/>
      <c r="GW773" s="51"/>
      <c r="GX773" s="51"/>
      <c r="GY773" s="51"/>
      <c r="GZ773" s="51"/>
      <c r="HA773" s="51"/>
      <c r="HB773" s="51"/>
      <c r="HC773" s="51"/>
      <c r="HD773" s="51"/>
      <c r="HE773" s="51"/>
      <c r="HF773" s="51"/>
      <c r="HG773" s="51"/>
      <c r="HH773" s="51"/>
      <c r="HI773" s="51"/>
      <c r="HJ773" s="51"/>
      <c r="HK773" s="51"/>
      <c r="HL773" s="51"/>
      <c r="HM773" s="51"/>
      <c r="HN773" s="51"/>
      <c r="HO773" s="51"/>
      <c r="HP773" s="51"/>
      <c r="HQ773" s="51"/>
      <c r="HR773" s="51"/>
      <c r="HS773" s="51"/>
      <c r="HT773" s="51"/>
      <c r="HU773" s="51"/>
      <c r="HV773" s="51"/>
      <c r="HW773" s="51"/>
      <c r="HX773" s="51"/>
      <c r="HY773" s="51"/>
      <c r="HZ773" s="51"/>
      <c r="IA773" s="51"/>
      <c r="IB773" s="51"/>
      <c r="IC773" s="51"/>
      <c r="ID773" s="51"/>
      <c r="IE773" s="51"/>
      <c r="IF773" s="51"/>
      <c r="IG773" s="51"/>
      <c r="IH773" s="51"/>
      <c r="II773" s="51"/>
      <c r="IJ773" s="51"/>
      <c r="IK773" s="51"/>
      <c r="IL773" s="51"/>
      <c r="IM773" s="51"/>
      <c r="IN773" s="51"/>
      <c r="IO773" s="51"/>
      <c r="IP773" s="51"/>
      <c r="IQ773" s="51"/>
      <c r="IR773" s="51"/>
      <c r="IS773" s="51"/>
      <c r="IT773" s="51"/>
      <c r="IU773" s="51"/>
    </row>
    <row r="774" spans="1:255" ht="12.75" customHeight="1" x14ac:dyDescent="0.2">
      <c r="A774" s="61"/>
      <c r="B774" s="61"/>
      <c r="C774" s="61"/>
      <c r="D774" s="61"/>
      <c r="E774" s="6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  <c r="GH774" s="51"/>
      <c r="GI774" s="51"/>
      <c r="GJ774" s="51"/>
      <c r="GK774" s="51"/>
      <c r="GL774" s="51"/>
      <c r="GM774" s="51"/>
      <c r="GN774" s="51"/>
      <c r="GO774" s="51"/>
      <c r="GP774" s="51"/>
      <c r="GQ774" s="51"/>
      <c r="GR774" s="51"/>
      <c r="GS774" s="51"/>
      <c r="GT774" s="51"/>
      <c r="GU774" s="51"/>
      <c r="GV774" s="51"/>
      <c r="GW774" s="51"/>
      <c r="GX774" s="51"/>
      <c r="GY774" s="51"/>
      <c r="GZ774" s="51"/>
      <c r="HA774" s="51"/>
      <c r="HB774" s="51"/>
      <c r="HC774" s="51"/>
      <c r="HD774" s="51"/>
      <c r="HE774" s="51"/>
      <c r="HF774" s="51"/>
      <c r="HG774" s="51"/>
      <c r="HH774" s="51"/>
      <c r="HI774" s="51"/>
      <c r="HJ774" s="51"/>
      <c r="HK774" s="51"/>
      <c r="HL774" s="51"/>
      <c r="HM774" s="51"/>
      <c r="HN774" s="51"/>
      <c r="HO774" s="51"/>
      <c r="HP774" s="51"/>
      <c r="HQ774" s="51"/>
      <c r="HR774" s="51"/>
      <c r="HS774" s="51"/>
      <c r="HT774" s="51"/>
      <c r="HU774" s="51"/>
      <c r="HV774" s="51"/>
      <c r="HW774" s="51"/>
      <c r="HX774" s="51"/>
      <c r="HY774" s="51"/>
      <c r="HZ774" s="51"/>
      <c r="IA774" s="51"/>
      <c r="IB774" s="51"/>
      <c r="IC774" s="51"/>
      <c r="ID774" s="51"/>
      <c r="IE774" s="51"/>
      <c r="IF774" s="51"/>
      <c r="IG774" s="51"/>
      <c r="IH774" s="51"/>
      <c r="II774" s="51"/>
      <c r="IJ774" s="51"/>
      <c r="IK774" s="51"/>
      <c r="IL774" s="51"/>
      <c r="IM774" s="51"/>
      <c r="IN774" s="51"/>
      <c r="IO774" s="51"/>
      <c r="IP774" s="51"/>
      <c r="IQ774" s="51"/>
      <c r="IR774" s="51"/>
      <c r="IS774" s="51"/>
      <c r="IT774" s="51"/>
      <c r="IU774" s="51"/>
    </row>
    <row r="775" spans="1:255" ht="12.75" customHeight="1" x14ac:dyDescent="0.2">
      <c r="A775" s="61"/>
      <c r="B775" s="61"/>
      <c r="C775" s="61"/>
      <c r="D775" s="61"/>
      <c r="E775" s="6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  <c r="GH775" s="51"/>
      <c r="GI775" s="51"/>
      <c r="GJ775" s="51"/>
      <c r="GK775" s="51"/>
      <c r="GL775" s="51"/>
      <c r="GM775" s="51"/>
      <c r="GN775" s="51"/>
      <c r="GO775" s="51"/>
      <c r="GP775" s="51"/>
      <c r="GQ775" s="51"/>
      <c r="GR775" s="51"/>
      <c r="GS775" s="51"/>
      <c r="GT775" s="51"/>
      <c r="GU775" s="51"/>
      <c r="GV775" s="51"/>
      <c r="GW775" s="51"/>
      <c r="GX775" s="51"/>
      <c r="GY775" s="51"/>
      <c r="GZ775" s="51"/>
      <c r="HA775" s="51"/>
      <c r="HB775" s="51"/>
      <c r="HC775" s="51"/>
      <c r="HD775" s="51"/>
      <c r="HE775" s="51"/>
      <c r="HF775" s="51"/>
      <c r="HG775" s="51"/>
      <c r="HH775" s="51"/>
      <c r="HI775" s="51"/>
      <c r="HJ775" s="51"/>
      <c r="HK775" s="51"/>
      <c r="HL775" s="51"/>
      <c r="HM775" s="51"/>
      <c r="HN775" s="51"/>
      <c r="HO775" s="51"/>
      <c r="HP775" s="51"/>
      <c r="HQ775" s="51"/>
      <c r="HR775" s="51"/>
      <c r="HS775" s="51"/>
      <c r="HT775" s="51"/>
      <c r="HU775" s="51"/>
      <c r="HV775" s="51"/>
      <c r="HW775" s="51"/>
      <c r="HX775" s="51"/>
      <c r="HY775" s="51"/>
      <c r="HZ775" s="51"/>
      <c r="IA775" s="51"/>
      <c r="IB775" s="51"/>
      <c r="IC775" s="51"/>
      <c r="ID775" s="51"/>
      <c r="IE775" s="51"/>
      <c r="IF775" s="51"/>
      <c r="IG775" s="51"/>
      <c r="IH775" s="51"/>
      <c r="II775" s="51"/>
      <c r="IJ775" s="51"/>
      <c r="IK775" s="51"/>
      <c r="IL775" s="51"/>
      <c r="IM775" s="51"/>
      <c r="IN775" s="51"/>
      <c r="IO775" s="51"/>
      <c r="IP775" s="51"/>
      <c r="IQ775" s="51"/>
      <c r="IR775" s="51"/>
      <c r="IS775" s="51"/>
      <c r="IT775" s="51"/>
      <c r="IU775" s="51"/>
    </row>
    <row r="776" spans="1:255" ht="12.75" customHeight="1" x14ac:dyDescent="0.2">
      <c r="A776" s="61"/>
      <c r="B776" s="61"/>
      <c r="C776" s="61"/>
      <c r="D776" s="61"/>
      <c r="E776" s="6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  <c r="GH776" s="51"/>
      <c r="GI776" s="51"/>
      <c r="GJ776" s="51"/>
      <c r="GK776" s="51"/>
      <c r="GL776" s="51"/>
      <c r="GM776" s="51"/>
      <c r="GN776" s="51"/>
      <c r="GO776" s="51"/>
      <c r="GP776" s="51"/>
      <c r="GQ776" s="51"/>
      <c r="GR776" s="51"/>
      <c r="GS776" s="51"/>
      <c r="GT776" s="51"/>
      <c r="GU776" s="51"/>
      <c r="GV776" s="51"/>
      <c r="GW776" s="51"/>
      <c r="GX776" s="51"/>
      <c r="GY776" s="51"/>
      <c r="GZ776" s="51"/>
      <c r="HA776" s="51"/>
      <c r="HB776" s="51"/>
      <c r="HC776" s="51"/>
      <c r="HD776" s="51"/>
      <c r="HE776" s="51"/>
      <c r="HF776" s="51"/>
      <c r="HG776" s="51"/>
      <c r="HH776" s="51"/>
      <c r="HI776" s="51"/>
      <c r="HJ776" s="51"/>
      <c r="HK776" s="51"/>
      <c r="HL776" s="51"/>
      <c r="HM776" s="51"/>
      <c r="HN776" s="51"/>
      <c r="HO776" s="51"/>
      <c r="HP776" s="51"/>
      <c r="HQ776" s="51"/>
      <c r="HR776" s="51"/>
      <c r="HS776" s="51"/>
      <c r="HT776" s="51"/>
      <c r="HU776" s="51"/>
      <c r="HV776" s="51"/>
      <c r="HW776" s="51"/>
      <c r="HX776" s="51"/>
      <c r="HY776" s="51"/>
      <c r="HZ776" s="51"/>
      <c r="IA776" s="51"/>
      <c r="IB776" s="51"/>
      <c r="IC776" s="51"/>
      <c r="ID776" s="51"/>
      <c r="IE776" s="51"/>
      <c r="IF776" s="51"/>
      <c r="IG776" s="51"/>
      <c r="IH776" s="51"/>
      <c r="II776" s="51"/>
      <c r="IJ776" s="51"/>
      <c r="IK776" s="51"/>
      <c r="IL776" s="51"/>
      <c r="IM776" s="51"/>
      <c r="IN776" s="51"/>
      <c r="IO776" s="51"/>
      <c r="IP776" s="51"/>
      <c r="IQ776" s="51"/>
      <c r="IR776" s="51"/>
      <c r="IS776" s="51"/>
      <c r="IT776" s="51"/>
      <c r="IU776" s="51"/>
    </row>
    <row r="777" spans="1:255" ht="12.75" customHeight="1" x14ac:dyDescent="0.2">
      <c r="A777" s="61"/>
      <c r="B777" s="61"/>
      <c r="C777" s="61"/>
      <c r="D777" s="61"/>
      <c r="E777" s="6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  <c r="GH777" s="51"/>
      <c r="GI777" s="51"/>
      <c r="GJ777" s="51"/>
      <c r="GK777" s="51"/>
      <c r="GL777" s="51"/>
      <c r="GM777" s="51"/>
      <c r="GN777" s="51"/>
      <c r="GO777" s="51"/>
      <c r="GP777" s="51"/>
      <c r="GQ777" s="51"/>
      <c r="GR777" s="51"/>
      <c r="GS777" s="51"/>
      <c r="GT777" s="51"/>
      <c r="GU777" s="51"/>
      <c r="GV777" s="51"/>
      <c r="GW777" s="51"/>
      <c r="GX777" s="51"/>
      <c r="GY777" s="51"/>
      <c r="GZ777" s="51"/>
      <c r="HA777" s="51"/>
      <c r="HB777" s="51"/>
      <c r="HC777" s="51"/>
      <c r="HD777" s="51"/>
      <c r="HE777" s="51"/>
      <c r="HF777" s="51"/>
      <c r="HG777" s="51"/>
      <c r="HH777" s="51"/>
      <c r="HI777" s="51"/>
      <c r="HJ777" s="51"/>
      <c r="HK777" s="51"/>
      <c r="HL777" s="51"/>
      <c r="HM777" s="51"/>
      <c r="HN777" s="51"/>
      <c r="HO777" s="51"/>
      <c r="HP777" s="51"/>
      <c r="HQ777" s="51"/>
      <c r="HR777" s="51"/>
      <c r="HS777" s="51"/>
      <c r="HT777" s="51"/>
      <c r="HU777" s="51"/>
      <c r="HV777" s="51"/>
      <c r="HW777" s="51"/>
      <c r="HX777" s="51"/>
      <c r="HY777" s="51"/>
      <c r="HZ777" s="51"/>
      <c r="IA777" s="51"/>
      <c r="IB777" s="51"/>
      <c r="IC777" s="51"/>
      <c r="ID777" s="51"/>
      <c r="IE777" s="51"/>
      <c r="IF777" s="51"/>
      <c r="IG777" s="51"/>
      <c r="IH777" s="51"/>
      <c r="II777" s="51"/>
      <c r="IJ777" s="51"/>
      <c r="IK777" s="51"/>
      <c r="IL777" s="51"/>
      <c r="IM777" s="51"/>
      <c r="IN777" s="51"/>
      <c r="IO777" s="51"/>
      <c r="IP777" s="51"/>
      <c r="IQ777" s="51"/>
      <c r="IR777" s="51"/>
      <c r="IS777" s="51"/>
      <c r="IT777" s="51"/>
      <c r="IU777" s="51"/>
    </row>
    <row r="778" spans="1:255" ht="12.75" customHeight="1" x14ac:dyDescent="0.2">
      <c r="A778" s="61"/>
      <c r="B778" s="61"/>
      <c r="C778" s="61"/>
      <c r="D778" s="61"/>
      <c r="E778" s="6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  <c r="GH778" s="51"/>
      <c r="GI778" s="51"/>
      <c r="GJ778" s="51"/>
      <c r="GK778" s="51"/>
      <c r="GL778" s="51"/>
      <c r="GM778" s="51"/>
      <c r="GN778" s="51"/>
      <c r="GO778" s="51"/>
      <c r="GP778" s="51"/>
      <c r="GQ778" s="51"/>
      <c r="GR778" s="51"/>
      <c r="GS778" s="51"/>
      <c r="GT778" s="51"/>
      <c r="GU778" s="51"/>
      <c r="GV778" s="51"/>
      <c r="GW778" s="51"/>
      <c r="GX778" s="51"/>
      <c r="GY778" s="51"/>
      <c r="GZ778" s="51"/>
      <c r="HA778" s="51"/>
      <c r="HB778" s="51"/>
      <c r="HC778" s="51"/>
      <c r="HD778" s="51"/>
      <c r="HE778" s="51"/>
      <c r="HF778" s="51"/>
      <c r="HG778" s="51"/>
      <c r="HH778" s="51"/>
      <c r="HI778" s="51"/>
      <c r="HJ778" s="51"/>
      <c r="HK778" s="51"/>
      <c r="HL778" s="51"/>
      <c r="HM778" s="51"/>
      <c r="HN778" s="51"/>
      <c r="HO778" s="51"/>
      <c r="HP778" s="51"/>
      <c r="HQ778" s="51"/>
      <c r="HR778" s="51"/>
      <c r="HS778" s="51"/>
      <c r="HT778" s="51"/>
      <c r="HU778" s="51"/>
      <c r="HV778" s="51"/>
      <c r="HW778" s="51"/>
      <c r="HX778" s="51"/>
      <c r="HY778" s="51"/>
      <c r="HZ778" s="51"/>
      <c r="IA778" s="51"/>
      <c r="IB778" s="51"/>
      <c r="IC778" s="51"/>
      <c r="ID778" s="51"/>
      <c r="IE778" s="51"/>
      <c r="IF778" s="51"/>
      <c r="IG778" s="51"/>
      <c r="IH778" s="51"/>
      <c r="II778" s="51"/>
      <c r="IJ778" s="51"/>
      <c r="IK778" s="51"/>
      <c r="IL778" s="51"/>
      <c r="IM778" s="51"/>
      <c r="IN778" s="51"/>
      <c r="IO778" s="51"/>
      <c r="IP778" s="51"/>
      <c r="IQ778" s="51"/>
      <c r="IR778" s="51"/>
      <c r="IS778" s="51"/>
      <c r="IT778" s="51"/>
      <c r="IU778" s="51"/>
    </row>
    <row r="779" spans="1:255" ht="12.75" customHeight="1" x14ac:dyDescent="0.2">
      <c r="A779" s="61"/>
      <c r="B779" s="61"/>
      <c r="C779" s="61"/>
      <c r="D779" s="61"/>
      <c r="E779" s="6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  <c r="GH779" s="51"/>
      <c r="GI779" s="51"/>
      <c r="GJ779" s="51"/>
      <c r="GK779" s="51"/>
      <c r="GL779" s="51"/>
      <c r="GM779" s="51"/>
      <c r="GN779" s="51"/>
      <c r="GO779" s="51"/>
      <c r="GP779" s="51"/>
      <c r="GQ779" s="51"/>
      <c r="GR779" s="51"/>
      <c r="GS779" s="51"/>
      <c r="GT779" s="51"/>
      <c r="GU779" s="51"/>
      <c r="GV779" s="51"/>
      <c r="GW779" s="51"/>
      <c r="GX779" s="51"/>
      <c r="GY779" s="51"/>
      <c r="GZ779" s="51"/>
      <c r="HA779" s="51"/>
      <c r="HB779" s="51"/>
      <c r="HC779" s="51"/>
      <c r="HD779" s="51"/>
      <c r="HE779" s="51"/>
      <c r="HF779" s="51"/>
      <c r="HG779" s="51"/>
      <c r="HH779" s="51"/>
      <c r="HI779" s="51"/>
      <c r="HJ779" s="51"/>
      <c r="HK779" s="51"/>
      <c r="HL779" s="51"/>
      <c r="HM779" s="51"/>
      <c r="HN779" s="51"/>
      <c r="HO779" s="51"/>
      <c r="HP779" s="51"/>
      <c r="HQ779" s="51"/>
      <c r="HR779" s="51"/>
      <c r="HS779" s="51"/>
      <c r="HT779" s="51"/>
      <c r="HU779" s="51"/>
      <c r="HV779" s="51"/>
      <c r="HW779" s="51"/>
      <c r="HX779" s="51"/>
      <c r="HY779" s="51"/>
      <c r="HZ779" s="51"/>
      <c r="IA779" s="51"/>
      <c r="IB779" s="51"/>
      <c r="IC779" s="51"/>
      <c r="ID779" s="51"/>
      <c r="IE779" s="51"/>
      <c r="IF779" s="51"/>
      <c r="IG779" s="51"/>
      <c r="IH779" s="51"/>
      <c r="II779" s="51"/>
      <c r="IJ779" s="51"/>
      <c r="IK779" s="51"/>
      <c r="IL779" s="51"/>
      <c r="IM779" s="51"/>
      <c r="IN779" s="51"/>
      <c r="IO779" s="51"/>
      <c r="IP779" s="51"/>
      <c r="IQ779" s="51"/>
      <c r="IR779" s="51"/>
      <c r="IS779" s="51"/>
      <c r="IT779" s="51"/>
      <c r="IU779" s="51"/>
    </row>
    <row r="780" spans="1:255" ht="12.75" customHeight="1" x14ac:dyDescent="0.2">
      <c r="A780" s="61"/>
      <c r="B780" s="61"/>
      <c r="C780" s="61"/>
      <c r="D780" s="61"/>
      <c r="E780" s="6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  <c r="GH780" s="51"/>
      <c r="GI780" s="51"/>
      <c r="GJ780" s="51"/>
      <c r="GK780" s="51"/>
      <c r="GL780" s="51"/>
      <c r="GM780" s="51"/>
      <c r="GN780" s="51"/>
      <c r="GO780" s="51"/>
      <c r="GP780" s="51"/>
      <c r="GQ780" s="51"/>
      <c r="GR780" s="51"/>
      <c r="GS780" s="51"/>
      <c r="GT780" s="51"/>
      <c r="GU780" s="51"/>
      <c r="GV780" s="51"/>
      <c r="GW780" s="51"/>
      <c r="GX780" s="51"/>
      <c r="GY780" s="51"/>
      <c r="GZ780" s="51"/>
      <c r="HA780" s="51"/>
      <c r="HB780" s="51"/>
      <c r="HC780" s="51"/>
      <c r="HD780" s="51"/>
      <c r="HE780" s="51"/>
      <c r="HF780" s="51"/>
      <c r="HG780" s="51"/>
      <c r="HH780" s="51"/>
      <c r="HI780" s="51"/>
      <c r="HJ780" s="51"/>
      <c r="HK780" s="51"/>
      <c r="HL780" s="51"/>
      <c r="HM780" s="51"/>
      <c r="HN780" s="51"/>
      <c r="HO780" s="51"/>
      <c r="HP780" s="51"/>
      <c r="HQ780" s="51"/>
      <c r="HR780" s="51"/>
      <c r="HS780" s="51"/>
      <c r="HT780" s="51"/>
      <c r="HU780" s="51"/>
      <c r="HV780" s="51"/>
      <c r="HW780" s="51"/>
      <c r="HX780" s="51"/>
      <c r="HY780" s="51"/>
      <c r="HZ780" s="51"/>
      <c r="IA780" s="51"/>
      <c r="IB780" s="51"/>
      <c r="IC780" s="51"/>
      <c r="ID780" s="51"/>
      <c r="IE780" s="51"/>
      <c r="IF780" s="51"/>
      <c r="IG780" s="51"/>
      <c r="IH780" s="51"/>
      <c r="II780" s="51"/>
      <c r="IJ780" s="51"/>
      <c r="IK780" s="51"/>
      <c r="IL780" s="51"/>
      <c r="IM780" s="51"/>
      <c r="IN780" s="51"/>
      <c r="IO780" s="51"/>
      <c r="IP780" s="51"/>
      <c r="IQ780" s="51"/>
      <c r="IR780" s="51"/>
      <c r="IS780" s="51"/>
      <c r="IT780" s="51"/>
      <c r="IU780" s="51"/>
    </row>
    <row r="781" spans="1:255" ht="12.75" customHeight="1" x14ac:dyDescent="0.2">
      <c r="A781" s="61"/>
      <c r="B781" s="61"/>
      <c r="C781" s="61"/>
      <c r="D781" s="61"/>
      <c r="E781" s="6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  <c r="GH781" s="51"/>
      <c r="GI781" s="51"/>
      <c r="GJ781" s="51"/>
      <c r="GK781" s="51"/>
      <c r="GL781" s="51"/>
      <c r="GM781" s="51"/>
      <c r="GN781" s="51"/>
      <c r="GO781" s="51"/>
      <c r="GP781" s="51"/>
      <c r="GQ781" s="51"/>
      <c r="GR781" s="51"/>
      <c r="GS781" s="51"/>
      <c r="GT781" s="51"/>
      <c r="GU781" s="51"/>
      <c r="GV781" s="51"/>
      <c r="GW781" s="51"/>
      <c r="GX781" s="51"/>
      <c r="GY781" s="51"/>
      <c r="GZ781" s="51"/>
      <c r="HA781" s="51"/>
      <c r="HB781" s="51"/>
      <c r="HC781" s="51"/>
      <c r="HD781" s="51"/>
      <c r="HE781" s="51"/>
      <c r="HF781" s="51"/>
      <c r="HG781" s="51"/>
      <c r="HH781" s="51"/>
      <c r="HI781" s="51"/>
      <c r="HJ781" s="51"/>
      <c r="HK781" s="51"/>
      <c r="HL781" s="51"/>
      <c r="HM781" s="51"/>
      <c r="HN781" s="51"/>
      <c r="HO781" s="51"/>
      <c r="HP781" s="51"/>
      <c r="HQ781" s="51"/>
      <c r="HR781" s="51"/>
      <c r="HS781" s="51"/>
      <c r="HT781" s="51"/>
      <c r="HU781" s="51"/>
      <c r="HV781" s="51"/>
      <c r="HW781" s="51"/>
      <c r="HX781" s="51"/>
      <c r="HY781" s="51"/>
      <c r="HZ781" s="51"/>
      <c r="IA781" s="51"/>
      <c r="IB781" s="51"/>
      <c r="IC781" s="51"/>
      <c r="ID781" s="51"/>
      <c r="IE781" s="51"/>
      <c r="IF781" s="51"/>
      <c r="IG781" s="51"/>
      <c r="IH781" s="51"/>
      <c r="II781" s="51"/>
      <c r="IJ781" s="51"/>
      <c r="IK781" s="51"/>
      <c r="IL781" s="51"/>
      <c r="IM781" s="51"/>
      <c r="IN781" s="51"/>
      <c r="IO781" s="51"/>
      <c r="IP781" s="51"/>
      <c r="IQ781" s="51"/>
      <c r="IR781" s="51"/>
      <c r="IS781" s="51"/>
      <c r="IT781" s="51"/>
      <c r="IU781" s="51"/>
    </row>
    <row r="782" spans="1:255" ht="12.75" customHeight="1" x14ac:dyDescent="0.2">
      <c r="A782" s="61"/>
      <c r="B782" s="61"/>
      <c r="C782" s="61"/>
      <c r="D782" s="61"/>
      <c r="E782" s="6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  <c r="GH782" s="51"/>
      <c r="GI782" s="51"/>
      <c r="GJ782" s="51"/>
      <c r="GK782" s="51"/>
      <c r="GL782" s="51"/>
      <c r="GM782" s="51"/>
      <c r="GN782" s="51"/>
      <c r="GO782" s="51"/>
      <c r="GP782" s="51"/>
      <c r="GQ782" s="51"/>
      <c r="GR782" s="51"/>
      <c r="GS782" s="51"/>
      <c r="GT782" s="51"/>
      <c r="GU782" s="51"/>
      <c r="GV782" s="51"/>
      <c r="GW782" s="51"/>
      <c r="GX782" s="51"/>
      <c r="GY782" s="51"/>
      <c r="GZ782" s="51"/>
      <c r="HA782" s="51"/>
      <c r="HB782" s="51"/>
      <c r="HC782" s="51"/>
      <c r="HD782" s="51"/>
      <c r="HE782" s="51"/>
      <c r="HF782" s="51"/>
      <c r="HG782" s="51"/>
      <c r="HH782" s="51"/>
      <c r="HI782" s="51"/>
      <c r="HJ782" s="51"/>
      <c r="HK782" s="51"/>
      <c r="HL782" s="51"/>
      <c r="HM782" s="51"/>
      <c r="HN782" s="51"/>
      <c r="HO782" s="51"/>
      <c r="HP782" s="51"/>
      <c r="HQ782" s="51"/>
      <c r="HR782" s="51"/>
      <c r="HS782" s="51"/>
      <c r="HT782" s="51"/>
      <c r="HU782" s="51"/>
      <c r="HV782" s="51"/>
      <c r="HW782" s="51"/>
      <c r="HX782" s="51"/>
      <c r="HY782" s="51"/>
      <c r="HZ782" s="51"/>
      <c r="IA782" s="51"/>
      <c r="IB782" s="51"/>
      <c r="IC782" s="51"/>
      <c r="ID782" s="51"/>
      <c r="IE782" s="51"/>
      <c r="IF782" s="51"/>
      <c r="IG782" s="51"/>
      <c r="IH782" s="51"/>
      <c r="II782" s="51"/>
      <c r="IJ782" s="51"/>
      <c r="IK782" s="51"/>
      <c r="IL782" s="51"/>
      <c r="IM782" s="51"/>
      <c r="IN782" s="51"/>
      <c r="IO782" s="51"/>
      <c r="IP782" s="51"/>
      <c r="IQ782" s="51"/>
      <c r="IR782" s="51"/>
      <c r="IS782" s="51"/>
      <c r="IT782" s="51"/>
      <c r="IU782" s="51"/>
    </row>
    <row r="783" spans="1:255" ht="12.75" customHeight="1" x14ac:dyDescent="0.2">
      <c r="A783" s="61"/>
      <c r="B783" s="61"/>
      <c r="C783" s="61"/>
      <c r="D783" s="61"/>
      <c r="E783" s="6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  <c r="GH783" s="51"/>
      <c r="GI783" s="51"/>
      <c r="GJ783" s="51"/>
      <c r="GK783" s="51"/>
      <c r="GL783" s="51"/>
      <c r="GM783" s="51"/>
      <c r="GN783" s="51"/>
      <c r="GO783" s="51"/>
      <c r="GP783" s="51"/>
      <c r="GQ783" s="51"/>
      <c r="GR783" s="51"/>
      <c r="GS783" s="51"/>
      <c r="GT783" s="51"/>
      <c r="GU783" s="51"/>
      <c r="GV783" s="51"/>
      <c r="GW783" s="51"/>
      <c r="GX783" s="51"/>
      <c r="GY783" s="51"/>
      <c r="GZ783" s="51"/>
      <c r="HA783" s="51"/>
      <c r="HB783" s="51"/>
      <c r="HC783" s="51"/>
      <c r="HD783" s="51"/>
      <c r="HE783" s="51"/>
      <c r="HF783" s="51"/>
      <c r="HG783" s="51"/>
      <c r="HH783" s="51"/>
      <c r="HI783" s="51"/>
      <c r="HJ783" s="51"/>
      <c r="HK783" s="51"/>
      <c r="HL783" s="51"/>
      <c r="HM783" s="51"/>
      <c r="HN783" s="51"/>
      <c r="HO783" s="51"/>
      <c r="HP783" s="51"/>
      <c r="HQ783" s="51"/>
      <c r="HR783" s="51"/>
      <c r="HS783" s="51"/>
      <c r="HT783" s="51"/>
      <c r="HU783" s="51"/>
      <c r="HV783" s="51"/>
      <c r="HW783" s="51"/>
      <c r="HX783" s="51"/>
      <c r="HY783" s="51"/>
      <c r="HZ783" s="51"/>
      <c r="IA783" s="51"/>
      <c r="IB783" s="51"/>
      <c r="IC783" s="51"/>
      <c r="ID783" s="51"/>
      <c r="IE783" s="51"/>
      <c r="IF783" s="51"/>
      <c r="IG783" s="51"/>
      <c r="IH783" s="51"/>
      <c r="II783" s="51"/>
      <c r="IJ783" s="51"/>
      <c r="IK783" s="51"/>
      <c r="IL783" s="51"/>
      <c r="IM783" s="51"/>
      <c r="IN783" s="51"/>
      <c r="IO783" s="51"/>
      <c r="IP783" s="51"/>
      <c r="IQ783" s="51"/>
      <c r="IR783" s="51"/>
      <c r="IS783" s="51"/>
      <c r="IT783" s="51"/>
      <c r="IU783" s="51"/>
    </row>
    <row r="784" spans="1:255" ht="12.75" customHeight="1" x14ac:dyDescent="0.2">
      <c r="A784" s="61"/>
      <c r="B784" s="61"/>
      <c r="C784" s="61"/>
      <c r="D784" s="61"/>
      <c r="E784" s="6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  <c r="GH784" s="51"/>
      <c r="GI784" s="51"/>
      <c r="GJ784" s="51"/>
      <c r="GK784" s="51"/>
      <c r="GL784" s="51"/>
      <c r="GM784" s="51"/>
      <c r="GN784" s="51"/>
      <c r="GO784" s="51"/>
      <c r="GP784" s="51"/>
      <c r="GQ784" s="51"/>
      <c r="GR784" s="51"/>
      <c r="GS784" s="51"/>
      <c r="GT784" s="51"/>
      <c r="GU784" s="51"/>
      <c r="GV784" s="51"/>
      <c r="GW784" s="51"/>
      <c r="GX784" s="51"/>
      <c r="GY784" s="51"/>
      <c r="GZ784" s="51"/>
      <c r="HA784" s="51"/>
      <c r="HB784" s="51"/>
      <c r="HC784" s="51"/>
      <c r="HD784" s="51"/>
      <c r="HE784" s="51"/>
      <c r="HF784" s="51"/>
      <c r="HG784" s="51"/>
      <c r="HH784" s="51"/>
      <c r="HI784" s="51"/>
      <c r="HJ784" s="51"/>
      <c r="HK784" s="51"/>
      <c r="HL784" s="51"/>
      <c r="HM784" s="51"/>
      <c r="HN784" s="51"/>
      <c r="HO784" s="51"/>
      <c r="HP784" s="51"/>
      <c r="HQ784" s="51"/>
      <c r="HR784" s="51"/>
      <c r="HS784" s="51"/>
      <c r="HT784" s="51"/>
      <c r="HU784" s="51"/>
      <c r="HV784" s="51"/>
      <c r="HW784" s="51"/>
      <c r="HX784" s="51"/>
      <c r="HY784" s="51"/>
      <c r="HZ784" s="51"/>
      <c r="IA784" s="51"/>
      <c r="IB784" s="51"/>
      <c r="IC784" s="51"/>
      <c r="ID784" s="51"/>
      <c r="IE784" s="51"/>
      <c r="IF784" s="51"/>
      <c r="IG784" s="51"/>
      <c r="IH784" s="51"/>
      <c r="II784" s="51"/>
      <c r="IJ784" s="51"/>
      <c r="IK784" s="51"/>
      <c r="IL784" s="51"/>
      <c r="IM784" s="51"/>
      <c r="IN784" s="51"/>
      <c r="IO784" s="51"/>
      <c r="IP784" s="51"/>
      <c r="IQ784" s="51"/>
      <c r="IR784" s="51"/>
      <c r="IS784" s="51"/>
      <c r="IT784" s="51"/>
      <c r="IU784" s="51"/>
    </row>
    <row r="785" spans="1:255" ht="12.75" customHeight="1" x14ac:dyDescent="0.2">
      <c r="A785" s="61"/>
      <c r="B785" s="61"/>
      <c r="C785" s="61"/>
      <c r="D785" s="61"/>
      <c r="E785" s="6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  <c r="GH785" s="51"/>
      <c r="GI785" s="51"/>
      <c r="GJ785" s="51"/>
      <c r="GK785" s="51"/>
      <c r="GL785" s="51"/>
      <c r="GM785" s="51"/>
      <c r="GN785" s="51"/>
      <c r="GO785" s="51"/>
      <c r="GP785" s="51"/>
      <c r="GQ785" s="51"/>
      <c r="GR785" s="51"/>
      <c r="GS785" s="51"/>
      <c r="GT785" s="51"/>
      <c r="GU785" s="51"/>
      <c r="GV785" s="51"/>
      <c r="GW785" s="51"/>
      <c r="GX785" s="51"/>
      <c r="GY785" s="51"/>
      <c r="GZ785" s="51"/>
      <c r="HA785" s="51"/>
      <c r="HB785" s="51"/>
      <c r="HC785" s="51"/>
      <c r="HD785" s="51"/>
      <c r="HE785" s="51"/>
      <c r="HF785" s="51"/>
      <c r="HG785" s="51"/>
      <c r="HH785" s="51"/>
      <c r="HI785" s="51"/>
      <c r="HJ785" s="51"/>
      <c r="HK785" s="51"/>
      <c r="HL785" s="51"/>
      <c r="HM785" s="51"/>
      <c r="HN785" s="51"/>
      <c r="HO785" s="51"/>
      <c r="HP785" s="51"/>
      <c r="HQ785" s="51"/>
      <c r="HR785" s="51"/>
      <c r="HS785" s="51"/>
      <c r="HT785" s="51"/>
      <c r="HU785" s="51"/>
      <c r="HV785" s="51"/>
      <c r="HW785" s="51"/>
      <c r="HX785" s="51"/>
      <c r="HY785" s="51"/>
      <c r="HZ785" s="51"/>
      <c r="IA785" s="51"/>
      <c r="IB785" s="51"/>
      <c r="IC785" s="51"/>
      <c r="ID785" s="51"/>
      <c r="IE785" s="51"/>
      <c r="IF785" s="51"/>
      <c r="IG785" s="51"/>
      <c r="IH785" s="51"/>
      <c r="II785" s="51"/>
      <c r="IJ785" s="51"/>
      <c r="IK785" s="51"/>
      <c r="IL785" s="51"/>
      <c r="IM785" s="51"/>
      <c r="IN785" s="51"/>
      <c r="IO785" s="51"/>
      <c r="IP785" s="51"/>
      <c r="IQ785" s="51"/>
      <c r="IR785" s="51"/>
      <c r="IS785" s="51"/>
      <c r="IT785" s="51"/>
      <c r="IU785" s="51"/>
    </row>
    <row r="786" spans="1:255" ht="12.75" customHeight="1" x14ac:dyDescent="0.2">
      <c r="A786" s="61"/>
      <c r="B786" s="61"/>
      <c r="C786" s="61"/>
      <c r="D786" s="61"/>
      <c r="E786" s="6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  <c r="GH786" s="51"/>
      <c r="GI786" s="51"/>
      <c r="GJ786" s="51"/>
      <c r="GK786" s="51"/>
      <c r="GL786" s="51"/>
      <c r="GM786" s="51"/>
      <c r="GN786" s="51"/>
      <c r="GO786" s="51"/>
      <c r="GP786" s="51"/>
      <c r="GQ786" s="51"/>
      <c r="GR786" s="51"/>
      <c r="GS786" s="51"/>
      <c r="GT786" s="51"/>
      <c r="GU786" s="51"/>
      <c r="GV786" s="51"/>
      <c r="GW786" s="51"/>
      <c r="GX786" s="51"/>
      <c r="GY786" s="51"/>
      <c r="GZ786" s="51"/>
      <c r="HA786" s="51"/>
      <c r="HB786" s="51"/>
      <c r="HC786" s="51"/>
      <c r="HD786" s="51"/>
      <c r="HE786" s="51"/>
      <c r="HF786" s="51"/>
      <c r="HG786" s="51"/>
      <c r="HH786" s="51"/>
      <c r="HI786" s="51"/>
      <c r="HJ786" s="51"/>
      <c r="HK786" s="51"/>
      <c r="HL786" s="51"/>
      <c r="HM786" s="51"/>
      <c r="HN786" s="51"/>
      <c r="HO786" s="51"/>
      <c r="HP786" s="51"/>
      <c r="HQ786" s="51"/>
      <c r="HR786" s="51"/>
      <c r="HS786" s="51"/>
      <c r="HT786" s="51"/>
      <c r="HU786" s="51"/>
      <c r="HV786" s="51"/>
      <c r="HW786" s="51"/>
      <c r="HX786" s="51"/>
      <c r="HY786" s="51"/>
      <c r="HZ786" s="51"/>
      <c r="IA786" s="51"/>
      <c r="IB786" s="51"/>
      <c r="IC786" s="51"/>
      <c r="ID786" s="51"/>
      <c r="IE786" s="51"/>
      <c r="IF786" s="51"/>
      <c r="IG786" s="51"/>
      <c r="IH786" s="51"/>
      <c r="II786" s="51"/>
      <c r="IJ786" s="51"/>
      <c r="IK786" s="51"/>
      <c r="IL786" s="51"/>
      <c r="IM786" s="51"/>
      <c r="IN786" s="51"/>
      <c r="IO786" s="51"/>
      <c r="IP786" s="51"/>
      <c r="IQ786" s="51"/>
      <c r="IR786" s="51"/>
      <c r="IS786" s="51"/>
      <c r="IT786" s="51"/>
      <c r="IU786" s="51"/>
    </row>
    <row r="787" spans="1:255" ht="12.75" customHeight="1" x14ac:dyDescent="0.2">
      <c r="A787" s="61"/>
      <c r="B787" s="61"/>
      <c r="C787" s="61"/>
      <c r="D787" s="61"/>
      <c r="E787" s="6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  <c r="GH787" s="51"/>
      <c r="GI787" s="51"/>
      <c r="GJ787" s="51"/>
      <c r="GK787" s="51"/>
      <c r="GL787" s="51"/>
      <c r="GM787" s="51"/>
      <c r="GN787" s="51"/>
      <c r="GO787" s="51"/>
      <c r="GP787" s="51"/>
      <c r="GQ787" s="51"/>
      <c r="GR787" s="51"/>
      <c r="GS787" s="51"/>
      <c r="GT787" s="51"/>
      <c r="GU787" s="51"/>
      <c r="GV787" s="51"/>
      <c r="GW787" s="51"/>
      <c r="GX787" s="51"/>
      <c r="GY787" s="51"/>
      <c r="GZ787" s="51"/>
      <c r="HA787" s="51"/>
      <c r="HB787" s="51"/>
      <c r="HC787" s="51"/>
      <c r="HD787" s="51"/>
      <c r="HE787" s="51"/>
      <c r="HF787" s="51"/>
      <c r="HG787" s="51"/>
      <c r="HH787" s="51"/>
      <c r="HI787" s="51"/>
      <c r="HJ787" s="51"/>
      <c r="HK787" s="51"/>
      <c r="HL787" s="51"/>
      <c r="HM787" s="51"/>
      <c r="HN787" s="51"/>
      <c r="HO787" s="51"/>
      <c r="HP787" s="51"/>
      <c r="HQ787" s="51"/>
      <c r="HR787" s="51"/>
      <c r="HS787" s="51"/>
      <c r="HT787" s="51"/>
      <c r="HU787" s="51"/>
      <c r="HV787" s="51"/>
      <c r="HW787" s="51"/>
      <c r="HX787" s="51"/>
      <c r="HY787" s="51"/>
      <c r="HZ787" s="51"/>
      <c r="IA787" s="51"/>
      <c r="IB787" s="51"/>
      <c r="IC787" s="51"/>
      <c r="ID787" s="51"/>
      <c r="IE787" s="51"/>
      <c r="IF787" s="51"/>
      <c r="IG787" s="51"/>
      <c r="IH787" s="51"/>
      <c r="II787" s="51"/>
      <c r="IJ787" s="51"/>
      <c r="IK787" s="51"/>
      <c r="IL787" s="51"/>
      <c r="IM787" s="51"/>
      <c r="IN787" s="51"/>
      <c r="IO787" s="51"/>
      <c r="IP787" s="51"/>
      <c r="IQ787" s="51"/>
      <c r="IR787" s="51"/>
      <c r="IS787" s="51"/>
      <c r="IT787" s="51"/>
      <c r="IU787" s="51"/>
    </row>
    <row r="788" spans="1:255" ht="12.75" customHeight="1" x14ac:dyDescent="0.2">
      <c r="A788" s="61"/>
      <c r="B788" s="61"/>
      <c r="C788" s="61"/>
      <c r="D788" s="61"/>
      <c r="E788" s="6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  <c r="GH788" s="51"/>
      <c r="GI788" s="51"/>
      <c r="GJ788" s="51"/>
      <c r="GK788" s="51"/>
      <c r="GL788" s="51"/>
      <c r="GM788" s="51"/>
      <c r="GN788" s="51"/>
      <c r="GO788" s="51"/>
      <c r="GP788" s="51"/>
      <c r="GQ788" s="51"/>
      <c r="GR788" s="51"/>
      <c r="GS788" s="51"/>
      <c r="GT788" s="51"/>
      <c r="GU788" s="51"/>
      <c r="GV788" s="51"/>
      <c r="GW788" s="51"/>
      <c r="GX788" s="51"/>
      <c r="GY788" s="51"/>
      <c r="GZ788" s="51"/>
      <c r="HA788" s="51"/>
      <c r="HB788" s="51"/>
      <c r="HC788" s="51"/>
      <c r="HD788" s="51"/>
      <c r="HE788" s="51"/>
      <c r="HF788" s="51"/>
      <c r="HG788" s="51"/>
      <c r="HH788" s="51"/>
      <c r="HI788" s="51"/>
      <c r="HJ788" s="51"/>
      <c r="HK788" s="51"/>
      <c r="HL788" s="51"/>
      <c r="HM788" s="51"/>
      <c r="HN788" s="51"/>
      <c r="HO788" s="51"/>
      <c r="HP788" s="51"/>
      <c r="HQ788" s="51"/>
      <c r="HR788" s="51"/>
      <c r="HS788" s="51"/>
      <c r="HT788" s="51"/>
      <c r="HU788" s="51"/>
      <c r="HV788" s="51"/>
      <c r="HW788" s="51"/>
      <c r="HX788" s="51"/>
      <c r="HY788" s="51"/>
      <c r="HZ788" s="51"/>
      <c r="IA788" s="51"/>
      <c r="IB788" s="51"/>
      <c r="IC788" s="51"/>
      <c r="ID788" s="51"/>
      <c r="IE788" s="51"/>
      <c r="IF788" s="51"/>
      <c r="IG788" s="51"/>
      <c r="IH788" s="51"/>
      <c r="II788" s="51"/>
      <c r="IJ788" s="51"/>
      <c r="IK788" s="51"/>
      <c r="IL788" s="51"/>
      <c r="IM788" s="51"/>
      <c r="IN788" s="51"/>
      <c r="IO788" s="51"/>
      <c r="IP788" s="51"/>
      <c r="IQ788" s="51"/>
      <c r="IR788" s="51"/>
      <c r="IS788" s="51"/>
      <c r="IT788" s="51"/>
      <c r="IU788" s="51"/>
    </row>
    <row r="789" spans="1:255" ht="12.75" customHeight="1" x14ac:dyDescent="0.2">
      <c r="A789" s="61"/>
      <c r="B789" s="61"/>
      <c r="C789" s="61"/>
      <c r="D789" s="61"/>
      <c r="E789" s="6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  <c r="GH789" s="51"/>
      <c r="GI789" s="51"/>
      <c r="GJ789" s="51"/>
      <c r="GK789" s="51"/>
      <c r="GL789" s="51"/>
      <c r="GM789" s="51"/>
      <c r="GN789" s="51"/>
      <c r="GO789" s="51"/>
      <c r="GP789" s="51"/>
      <c r="GQ789" s="51"/>
      <c r="GR789" s="51"/>
      <c r="GS789" s="51"/>
      <c r="GT789" s="51"/>
      <c r="GU789" s="51"/>
      <c r="GV789" s="51"/>
      <c r="GW789" s="51"/>
      <c r="GX789" s="51"/>
      <c r="GY789" s="51"/>
      <c r="GZ789" s="51"/>
      <c r="HA789" s="51"/>
      <c r="HB789" s="51"/>
      <c r="HC789" s="51"/>
      <c r="HD789" s="51"/>
      <c r="HE789" s="51"/>
      <c r="HF789" s="51"/>
      <c r="HG789" s="51"/>
      <c r="HH789" s="51"/>
      <c r="HI789" s="51"/>
      <c r="HJ789" s="51"/>
      <c r="HK789" s="51"/>
      <c r="HL789" s="51"/>
      <c r="HM789" s="51"/>
      <c r="HN789" s="51"/>
      <c r="HO789" s="51"/>
      <c r="HP789" s="51"/>
      <c r="HQ789" s="51"/>
      <c r="HR789" s="51"/>
      <c r="HS789" s="51"/>
      <c r="HT789" s="51"/>
      <c r="HU789" s="51"/>
      <c r="HV789" s="51"/>
      <c r="HW789" s="51"/>
      <c r="HX789" s="51"/>
      <c r="HY789" s="51"/>
      <c r="HZ789" s="51"/>
      <c r="IA789" s="51"/>
      <c r="IB789" s="51"/>
      <c r="IC789" s="51"/>
      <c r="ID789" s="51"/>
      <c r="IE789" s="51"/>
      <c r="IF789" s="51"/>
      <c r="IG789" s="51"/>
      <c r="IH789" s="51"/>
      <c r="II789" s="51"/>
      <c r="IJ789" s="51"/>
      <c r="IK789" s="51"/>
      <c r="IL789" s="51"/>
      <c r="IM789" s="51"/>
      <c r="IN789" s="51"/>
      <c r="IO789" s="51"/>
      <c r="IP789" s="51"/>
      <c r="IQ789" s="51"/>
      <c r="IR789" s="51"/>
      <c r="IS789" s="51"/>
      <c r="IT789" s="51"/>
      <c r="IU789" s="51"/>
    </row>
    <row r="790" spans="1:255" ht="12.75" customHeight="1" x14ac:dyDescent="0.2">
      <c r="A790" s="61"/>
      <c r="B790" s="61"/>
      <c r="C790" s="61"/>
      <c r="D790" s="61"/>
      <c r="E790" s="6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  <c r="GH790" s="51"/>
      <c r="GI790" s="51"/>
      <c r="GJ790" s="51"/>
      <c r="GK790" s="51"/>
      <c r="GL790" s="51"/>
      <c r="GM790" s="51"/>
      <c r="GN790" s="51"/>
      <c r="GO790" s="51"/>
      <c r="GP790" s="51"/>
      <c r="GQ790" s="51"/>
      <c r="GR790" s="51"/>
      <c r="GS790" s="51"/>
      <c r="GT790" s="51"/>
      <c r="GU790" s="51"/>
      <c r="GV790" s="51"/>
      <c r="GW790" s="51"/>
      <c r="GX790" s="51"/>
      <c r="GY790" s="51"/>
      <c r="GZ790" s="51"/>
      <c r="HA790" s="51"/>
      <c r="HB790" s="51"/>
      <c r="HC790" s="51"/>
      <c r="HD790" s="51"/>
      <c r="HE790" s="51"/>
      <c r="HF790" s="51"/>
      <c r="HG790" s="51"/>
      <c r="HH790" s="51"/>
      <c r="HI790" s="51"/>
      <c r="HJ790" s="51"/>
      <c r="HK790" s="51"/>
      <c r="HL790" s="51"/>
      <c r="HM790" s="51"/>
      <c r="HN790" s="51"/>
      <c r="HO790" s="51"/>
      <c r="HP790" s="51"/>
      <c r="HQ790" s="51"/>
      <c r="HR790" s="51"/>
      <c r="HS790" s="51"/>
      <c r="HT790" s="51"/>
      <c r="HU790" s="51"/>
      <c r="HV790" s="51"/>
      <c r="HW790" s="51"/>
      <c r="HX790" s="51"/>
      <c r="HY790" s="51"/>
      <c r="HZ790" s="51"/>
      <c r="IA790" s="51"/>
      <c r="IB790" s="51"/>
      <c r="IC790" s="51"/>
      <c r="ID790" s="51"/>
      <c r="IE790" s="51"/>
      <c r="IF790" s="51"/>
      <c r="IG790" s="51"/>
      <c r="IH790" s="51"/>
      <c r="II790" s="51"/>
      <c r="IJ790" s="51"/>
      <c r="IK790" s="51"/>
      <c r="IL790" s="51"/>
      <c r="IM790" s="51"/>
      <c r="IN790" s="51"/>
      <c r="IO790" s="51"/>
      <c r="IP790" s="51"/>
      <c r="IQ790" s="51"/>
      <c r="IR790" s="51"/>
      <c r="IS790" s="51"/>
      <c r="IT790" s="51"/>
      <c r="IU790" s="51"/>
    </row>
    <row r="791" spans="1:255" ht="12.75" customHeight="1" x14ac:dyDescent="0.2">
      <c r="A791" s="61"/>
      <c r="B791" s="61"/>
      <c r="C791" s="61"/>
      <c r="D791" s="61"/>
      <c r="E791" s="6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  <c r="GH791" s="51"/>
      <c r="GI791" s="51"/>
      <c r="GJ791" s="51"/>
      <c r="GK791" s="51"/>
      <c r="GL791" s="51"/>
      <c r="GM791" s="51"/>
      <c r="GN791" s="51"/>
      <c r="GO791" s="51"/>
      <c r="GP791" s="51"/>
      <c r="GQ791" s="51"/>
      <c r="GR791" s="51"/>
      <c r="GS791" s="51"/>
      <c r="GT791" s="51"/>
      <c r="GU791" s="51"/>
      <c r="GV791" s="51"/>
      <c r="GW791" s="51"/>
      <c r="GX791" s="51"/>
      <c r="GY791" s="51"/>
      <c r="GZ791" s="51"/>
      <c r="HA791" s="51"/>
      <c r="HB791" s="51"/>
      <c r="HC791" s="51"/>
      <c r="HD791" s="51"/>
      <c r="HE791" s="51"/>
      <c r="HF791" s="51"/>
      <c r="HG791" s="51"/>
      <c r="HH791" s="51"/>
      <c r="HI791" s="51"/>
      <c r="HJ791" s="51"/>
      <c r="HK791" s="51"/>
      <c r="HL791" s="51"/>
      <c r="HM791" s="51"/>
      <c r="HN791" s="51"/>
      <c r="HO791" s="51"/>
      <c r="HP791" s="51"/>
      <c r="HQ791" s="51"/>
      <c r="HR791" s="51"/>
      <c r="HS791" s="51"/>
      <c r="HT791" s="51"/>
      <c r="HU791" s="51"/>
      <c r="HV791" s="51"/>
      <c r="HW791" s="51"/>
      <c r="HX791" s="51"/>
      <c r="HY791" s="51"/>
      <c r="HZ791" s="51"/>
      <c r="IA791" s="51"/>
      <c r="IB791" s="51"/>
      <c r="IC791" s="51"/>
      <c r="ID791" s="51"/>
      <c r="IE791" s="51"/>
      <c r="IF791" s="51"/>
      <c r="IG791" s="51"/>
      <c r="IH791" s="51"/>
      <c r="II791" s="51"/>
      <c r="IJ791" s="51"/>
      <c r="IK791" s="51"/>
      <c r="IL791" s="51"/>
      <c r="IM791" s="51"/>
      <c r="IN791" s="51"/>
      <c r="IO791" s="51"/>
      <c r="IP791" s="51"/>
      <c r="IQ791" s="51"/>
      <c r="IR791" s="51"/>
      <c r="IS791" s="51"/>
      <c r="IT791" s="51"/>
      <c r="IU791" s="51"/>
    </row>
    <row r="792" spans="1:255" ht="12.75" customHeight="1" x14ac:dyDescent="0.2">
      <c r="A792" s="61"/>
      <c r="B792" s="61"/>
      <c r="C792" s="61"/>
      <c r="D792" s="61"/>
      <c r="E792" s="6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  <c r="GH792" s="51"/>
      <c r="GI792" s="51"/>
      <c r="GJ792" s="51"/>
      <c r="GK792" s="51"/>
      <c r="GL792" s="51"/>
      <c r="GM792" s="51"/>
      <c r="GN792" s="51"/>
      <c r="GO792" s="51"/>
      <c r="GP792" s="51"/>
      <c r="GQ792" s="51"/>
      <c r="GR792" s="51"/>
      <c r="GS792" s="51"/>
      <c r="GT792" s="51"/>
      <c r="GU792" s="51"/>
      <c r="GV792" s="51"/>
      <c r="GW792" s="51"/>
      <c r="GX792" s="51"/>
      <c r="GY792" s="51"/>
      <c r="GZ792" s="51"/>
      <c r="HA792" s="51"/>
      <c r="HB792" s="51"/>
      <c r="HC792" s="51"/>
      <c r="HD792" s="51"/>
      <c r="HE792" s="51"/>
      <c r="HF792" s="51"/>
      <c r="HG792" s="51"/>
      <c r="HH792" s="51"/>
      <c r="HI792" s="51"/>
      <c r="HJ792" s="51"/>
      <c r="HK792" s="51"/>
      <c r="HL792" s="51"/>
      <c r="HM792" s="51"/>
      <c r="HN792" s="51"/>
      <c r="HO792" s="51"/>
      <c r="HP792" s="51"/>
      <c r="HQ792" s="51"/>
      <c r="HR792" s="51"/>
      <c r="HS792" s="51"/>
      <c r="HT792" s="51"/>
      <c r="HU792" s="51"/>
      <c r="HV792" s="51"/>
      <c r="HW792" s="51"/>
      <c r="HX792" s="51"/>
      <c r="HY792" s="51"/>
      <c r="HZ792" s="51"/>
      <c r="IA792" s="51"/>
      <c r="IB792" s="51"/>
      <c r="IC792" s="51"/>
      <c r="ID792" s="51"/>
      <c r="IE792" s="51"/>
      <c r="IF792" s="51"/>
      <c r="IG792" s="51"/>
      <c r="IH792" s="51"/>
      <c r="II792" s="51"/>
      <c r="IJ792" s="51"/>
      <c r="IK792" s="51"/>
      <c r="IL792" s="51"/>
      <c r="IM792" s="51"/>
      <c r="IN792" s="51"/>
      <c r="IO792" s="51"/>
      <c r="IP792" s="51"/>
      <c r="IQ792" s="51"/>
      <c r="IR792" s="51"/>
      <c r="IS792" s="51"/>
      <c r="IT792" s="51"/>
      <c r="IU792" s="51"/>
    </row>
    <row r="793" spans="1:255" ht="12.75" customHeight="1" x14ac:dyDescent="0.2">
      <c r="A793" s="61"/>
      <c r="B793" s="61"/>
      <c r="C793" s="61"/>
      <c r="D793" s="61"/>
      <c r="E793" s="6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  <c r="GH793" s="51"/>
      <c r="GI793" s="51"/>
      <c r="GJ793" s="51"/>
      <c r="GK793" s="51"/>
      <c r="GL793" s="51"/>
      <c r="GM793" s="51"/>
      <c r="GN793" s="51"/>
      <c r="GO793" s="51"/>
      <c r="GP793" s="51"/>
      <c r="GQ793" s="51"/>
      <c r="GR793" s="51"/>
      <c r="GS793" s="51"/>
      <c r="GT793" s="51"/>
      <c r="GU793" s="51"/>
      <c r="GV793" s="51"/>
      <c r="GW793" s="51"/>
      <c r="GX793" s="51"/>
      <c r="GY793" s="51"/>
      <c r="GZ793" s="51"/>
      <c r="HA793" s="51"/>
      <c r="HB793" s="51"/>
      <c r="HC793" s="51"/>
      <c r="HD793" s="51"/>
      <c r="HE793" s="51"/>
      <c r="HF793" s="51"/>
      <c r="HG793" s="51"/>
      <c r="HH793" s="51"/>
      <c r="HI793" s="51"/>
      <c r="HJ793" s="51"/>
      <c r="HK793" s="51"/>
      <c r="HL793" s="51"/>
      <c r="HM793" s="51"/>
      <c r="HN793" s="51"/>
      <c r="HO793" s="51"/>
      <c r="HP793" s="51"/>
      <c r="HQ793" s="51"/>
      <c r="HR793" s="51"/>
      <c r="HS793" s="51"/>
      <c r="HT793" s="51"/>
      <c r="HU793" s="51"/>
      <c r="HV793" s="51"/>
      <c r="HW793" s="51"/>
      <c r="HX793" s="51"/>
      <c r="HY793" s="51"/>
      <c r="HZ793" s="51"/>
      <c r="IA793" s="51"/>
      <c r="IB793" s="51"/>
      <c r="IC793" s="51"/>
      <c r="ID793" s="51"/>
      <c r="IE793" s="51"/>
      <c r="IF793" s="51"/>
      <c r="IG793" s="51"/>
      <c r="IH793" s="51"/>
      <c r="II793" s="51"/>
      <c r="IJ793" s="51"/>
      <c r="IK793" s="51"/>
      <c r="IL793" s="51"/>
      <c r="IM793" s="51"/>
      <c r="IN793" s="51"/>
      <c r="IO793" s="51"/>
      <c r="IP793" s="51"/>
      <c r="IQ793" s="51"/>
      <c r="IR793" s="51"/>
      <c r="IS793" s="51"/>
      <c r="IT793" s="51"/>
      <c r="IU793" s="51"/>
    </row>
    <row r="794" spans="1:255" ht="12.75" customHeight="1" x14ac:dyDescent="0.2">
      <c r="A794" s="61"/>
      <c r="B794" s="61"/>
      <c r="C794" s="61"/>
      <c r="D794" s="61"/>
      <c r="E794" s="6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  <c r="GH794" s="51"/>
      <c r="GI794" s="51"/>
      <c r="GJ794" s="51"/>
      <c r="GK794" s="51"/>
      <c r="GL794" s="51"/>
      <c r="GM794" s="51"/>
      <c r="GN794" s="51"/>
      <c r="GO794" s="51"/>
      <c r="GP794" s="51"/>
      <c r="GQ794" s="51"/>
      <c r="GR794" s="51"/>
      <c r="GS794" s="51"/>
      <c r="GT794" s="51"/>
      <c r="GU794" s="51"/>
      <c r="GV794" s="51"/>
      <c r="GW794" s="51"/>
      <c r="GX794" s="51"/>
      <c r="GY794" s="51"/>
      <c r="GZ794" s="51"/>
      <c r="HA794" s="51"/>
      <c r="HB794" s="51"/>
      <c r="HC794" s="51"/>
      <c r="HD794" s="51"/>
      <c r="HE794" s="51"/>
      <c r="HF794" s="51"/>
      <c r="HG794" s="51"/>
      <c r="HH794" s="51"/>
      <c r="HI794" s="51"/>
      <c r="HJ794" s="51"/>
      <c r="HK794" s="51"/>
      <c r="HL794" s="51"/>
      <c r="HM794" s="51"/>
      <c r="HN794" s="51"/>
      <c r="HO794" s="51"/>
      <c r="HP794" s="51"/>
      <c r="HQ794" s="51"/>
      <c r="HR794" s="51"/>
      <c r="HS794" s="51"/>
      <c r="HT794" s="51"/>
      <c r="HU794" s="51"/>
      <c r="HV794" s="51"/>
      <c r="HW794" s="51"/>
      <c r="HX794" s="51"/>
      <c r="HY794" s="51"/>
      <c r="HZ794" s="51"/>
      <c r="IA794" s="51"/>
      <c r="IB794" s="51"/>
      <c r="IC794" s="51"/>
      <c r="ID794" s="51"/>
      <c r="IE794" s="51"/>
      <c r="IF794" s="51"/>
      <c r="IG794" s="51"/>
      <c r="IH794" s="51"/>
      <c r="II794" s="51"/>
      <c r="IJ794" s="51"/>
      <c r="IK794" s="51"/>
      <c r="IL794" s="51"/>
      <c r="IM794" s="51"/>
      <c r="IN794" s="51"/>
      <c r="IO794" s="51"/>
      <c r="IP794" s="51"/>
      <c r="IQ794" s="51"/>
      <c r="IR794" s="51"/>
      <c r="IS794" s="51"/>
      <c r="IT794" s="51"/>
      <c r="IU794" s="51"/>
    </row>
    <row r="795" spans="1:255" ht="12.75" customHeight="1" x14ac:dyDescent="0.2">
      <c r="A795" s="61"/>
      <c r="B795" s="61"/>
      <c r="C795" s="61"/>
      <c r="D795" s="61"/>
      <c r="E795" s="6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  <c r="GH795" s="51"/>
      <c r="GI795" s="51"/>
      <c r="GJ795" s="51"/>
      <c r="GK795" s="51"/>
      <c r="GL795" s="51"/>
      <c r="GM795" s="51"/>
      <c r="GN795" s="51"/>
      <c r="GO795" s="51"/>
      <c r="GP795" s="51"/>
      <c r="GQ795" s="51"/>
      <c r="GR795" s="51"/>
      <c r="GS795" s="51"/>
      <c r="GT795" s="51"/>
      <c r="GU795" s="51"/>
      <c r="GV795" s="51"/>
      <c r="GW795" s="51"/>
      <c r="GX795" s="51"/>
      <c r="GY795" s="51"/>
      <c r="GZ795" s="51"/>
      <c r="HA795" s="51"/>
      <c r="HB795" s="51"/>
      <c r="HC795" s="51"/>
      <c r="HD795" s="51"/>
      <c r="HE795" s="51"/>
      <c r="HF795" s="51"/>
      <c r="HG795" s="51"/>
      <c r="HH795" s="51"/>
      <c r="HI795" s="51"/>
      <c r="HJ795" s="51"/>
      <c r="HK795" s="51"/>
      <c r="HL795" s="51"/>
      <c r="HM795" s="51"/>
      <c r="HN795" s="51"/>
      <c r="HO795" s="51"/>
      <c r="HP795" s="51"/>
      <c r="HQ795" s="51"/>
      <c r="HR795" s="51"/>
      <c r="HS795" s="51"/>
      <c r="HT795" s="51"/>
      <c r="HU795" s="51"/>
      <c r="HV795" s="51"/>
      <c r="HW795" s="51"/>
      <c r="HX795" s="51"/>
      <c r="HY795" s="51"/>
      <c r="HZ795" s="51"/>
      <c r="IA795" s="51"/>
      <c r="IB795" s="51"/>
      <c r="IC795" s="51"/>
      <c r="ID795" s="51"/>
      <c r="IE795" s="51"/>
      <c r="IF795" s="51"/>
      <c r="IG795" s="51"/>
      <c r="IH795" s="51"/>
      <c r="II795" s="51"/>
      <c r="IJ795" s="51"/>
      <c r="IK795" s="51"/>
      <c r="IL795" s="51"/>
      <c r="IM795" s="51"/>
      <c r="IN795" s="51"/>
      <c r="IO795" s="51"/>
      <c r="IP795" s="51"/>
      <c r="IQ795" s="51"/>
      <c r="IR795" s="51"/>
      <c r="IS795" s="51"/>
      <c r="IT795" s="51"/>
      <c r="IU795" s="51"/>
    </row>
    <row r="796" spans="1:255" ht="12.75" customHeight="1" x14ac:dyDescent="0.2">
      <c r="A796" s="61"/>
      <c r="B796" s="61"/>
      <c r="C796" s="61"/>
      <c r="D796" s="61"/>
      <c r="E796" s="6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  <c r="GH796" s="51"/>
      <c r="GI796" s="51"/>
      <c r="GJ796" s="51"/>
      <c r="GK796" s="51"/>
      <c r="GL796" s="51"/>
      <c r="GM796" s="51"/>
      <c r="GN796" s="51"/>
      <c r="GO796" s="51"/>
      <c r="GP796" s="51"/>
      <c r="GQ796" s="51"/>
      <c r="GR796" s="51"/>
      <c r="GS796" s="51"/>
      <c r="GT796" s="51"/>
      <c r="GU796" s="51"/>
      <c r="GV796" s="51"/>
      <c r="GW796" s="51"/>
      <c r="GX796" s="51"/>
      <c r="GY796" s="51"/>
      <c r="GZ796" s="51"/>
      <c r="HA796" s="51"/>
      <c r="HB796" s="51"/>
      <c r="HC796" s="51"/>
      <c r="HD796" s="51"/>
      <c r="HE796" s="51"/>
      <c r="HF796" s="51"/>
      <c r="HG796" s="51"/>
      <c r="HH796" s="51"/>
      <c r="HI796" s="51"/>
      <c r="HJ796" s="51"/>
      <c r="HK796" s="51"/>
      <c r="HL796" s="51"/>
      <c r="HM796" s="51"/>
      <c r="HN796" s="51"/>
      <c r="HO796" s="51"/>
      <c r="HP796" s="51"/>
      <c r="HQ796" s="51"/>
      <c r="HR796" s="51"/>
      <c r="HS796" s="51"/>
      <c r="HT796" s="51"/>
      <c r="HU796" s="51"/>
      <c r="HV796" s="51"/>
      <c r="HW796" s="51"/>
      <c r="HX796" s="51"/>
      <c r="HY796" s="51"/>
      <c r="HZ796" s="51"/>
      <c r="IA796" s="51"/>
      <c r="IB796" s="51"/>
      <c r="IC796" s="51"/>
      <c r="ID796" s="51"/>
      <c r="IE796" s="51"/>
      <c r="IF796" s="51"/>
      <c r="IG796" s="51"/>
      <c r="IH796" s="51"/>
      <c r="II796" s="51"/>
      <c r="IJ796" s="51"/>
      <c r="IK796" s="51"/>
      <c r="IL796" s="51"/>
      <c r="IM796" s="51"/>
      <c r="IN796" s="51"/>
      <c r="IO796" s="51"/>
      <c r="IP796" s="51"/>
      <c r="IQ796" s="51"/>
      <c r="IR796" s="51"/>
      <c r="IS796" s="51"/>
      <c r="IT796" s="51"/>
      <c r="IU796" s="51"/>
    </row>
    <row r="797" spans="1:255" ht="12.75" customHeight="1" x14ac:dyDescent="0.2">
      <c r="A797" s="61"/>
      <c r="B797" s="61"/>
      <c r="C797" s="61"/>
      <c r="D797" s="61"/>
      <c r="E797" s="6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  <c r="GH797" s="51"/>
      <c r="GI797" s="51"/>
      <c r="GJ797" s="51"/>
      <c r="GK797" s="51"/>
      <c r="GL797" s="51"/>
      <c r="GM797" s="51"/>
      <c r="GN797" s="51"/>
      <c r="GO797" s="51"/>
      <c r="GP797" s="51"/>
      <c r="GQ797" s="51"/>
      <c r="GR797" s="51"/>
      <c r="GS797" s="51"/>
      <c r="GT797" s="51"/>
      <c r="GU797" s="51"/>
      <c r="GV797" s="51"/>
      <c r="GW797" s="51"/>
      <c r="GX797" s="51"/>
      <c r="GY797" s="51"/>
      <c r="GZ797" s="51"/>
      <c r="HA797" s="51"/>
      <c r="HB797" s="51"/>
      <c r="HC797" s="51"/>
      <c r="HD797" s="51"/>
      <c r="HE797" s="51"/>
      <c r="HF797" s="51"/>
      <c r="HG797" s="51"/>
      <c r="HH797" s="51"/>
      <c r="HI797" s="51"/>
      <c r="HJ797" s="51"/>
      <c r="HK797" s="51"/>
      <c r="HL797" s="51"/>
      <c r="HM797" s="51"/>
      <c r="HN797" s="51"/>
      <c r="HO797" s="51"/>
      <c r="HP797" s="51"/>
      <c r="HQ797" s="51"/>
      <c r="HR797" s="51"/>
      <c r="HS797" s="51"/>
      <c r="HT797" s="51"/>
      <c r="HU797" s="51"/>
      <c r="HV797" s="51"/>
      <c r="HW797" s="51"/>
      <c r="HX797" s="51"/>
      <c r="HY797" s="51"/>
      <c r="HZ797" s="51"/>
      <c r="IA797" s="51"/>
      <c r="IB797" s="51"/>
      <c r="IC797" s="51"/>
      <c r="ID797" s="51"/>
      <c r="IE797" s="51"/>
      <c r="IF797" s="51"/>
      <c r="IG797" s="51"/>
      <c r="IH797" s="51"/>
      <c r="II797" s="51"/>
      <c r="IJ797" s="51"/>
      <c r="IK797" s="51"/>
      <c r="IL797" s="51"/>
      <c r="IM797" s="51"/>
      <c r="IN797" s="51"/>
      <c r="IO797" s="51"/>
      <c r="IP797" s="51"/>
      <c r="IQ797" s="51"/>
      <c r="IR797" s="51"/>
      <c r="IS797" s="51"/>
      <c r="IT797" s="51"/>
      <c r="IU797" s="51"/>
    </row>
    <row r="798" spans="1:255" ht="12.75" customHeight="1" x14ac:dyDescent="0.2">
      <c r="A798" s="61"/>
      <c r="B798" s="61"/>
      <c r="C798" s="61"/>
      <c r="D798" s="61"/>
      <c r="E798" s="6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  <c r="GH798" s="51"/>
      <c r="GI798" s="51"/>
      <c r="GJ798" s="51"/>
      <c r="GK798" s="51"/>
      <c r="GL798" s="51"/>
      <c r="GM798" s="51"/>
      <c r="GN798" s="51"/>
      <c r="GO798" s="51"/>
      <c r="GP798" s="51"/>
      <c r="GQ798" s="51"/>
      <c r="GR798" s="51"/>
      <c r="GS798" s="51"/>
      <c r="GT798" s="51"/>
      <c r="GU798" s="51"/>
      <c r="GV798" s="51"/>
      <c r="GW798" s="51"/>
      <c r="GX798" s="51"/>
      <c r="GY798" s="51"/>
      <c r="GZ798" s="51"/>
      <c r="HA798" s="51"/>
      <c r="HB798" s="51"/>
      <c r="HC798" s="51"/>
      <c r="HD798" s="51"/>
      <c r="HE798" s="51"/>
      <c r="HF798" s="51"/>
      <c r="HG798" s="51"/>
      <c r="HH798" s="51"/>
      <c r="HI798" s="51"/>
      <c r="HJ798" s="51"/>
      <c r="HK798" s="51"/>
      <c r="HL798" s="51"/>
      <c r="HM798" s="51"/>
      <c r="HN798" s="51"/>
      <c r="HO798" s="51"/>
      <c r="HP798" s="51"/>
      <c r="HQ798" s="51"/>
      <c r="HR798" s="51"/>
      <c r="HS798" s="51"/>
      <c r="HT798" s="51"/>
      <c r="HU798" s="51"/>
      <c r="HV798" s="51"/>
      <c r="HW798" s="51"/>
      <c r="HX798" s="51"/>
      <c r="HY798" s="51"/>
      <c r="HZ798" s="51"/>
      <c r="IA798" s="51"/>
      <c r="IB798" s="51"/>
      <c r="IC798" s="51"/>
      <c r="ID798" s="51"/>
      <c r="IE798" s="51"/>
      <c r="IF798" s="51"/>
      <c r="IG798" s="51"/>
      <c r="IH798" s="51"/>
      <c r="II798" s="51"/>
      <c r="IJ798" s="51"/>
      <c r="IK798" s="51"/>
      <c r="IL798" s="51"/>
      <c r="IM798" s="51"/>
      <c r="IN798" s="51"/>
      <c r="IO798" s="51"/>
      <c r="IP798" s="51"/>
      <c r="IQ798" s="51"/>
      <c r="IR798" s="51"/>
      <c r="IS798" s="51"/>
      <c r="IT798" s="51"/>
      <c r="IU798" s="51"/>
    </row>
    <row r="799" spans="1:255" ht="12.75" customHeight="1" x14ac:dyDescent="0.2">
      <c r="A799" s="61"/>
      <c r="B799" s="61"/>
      <c r="C799" s="61"/>
      <c r="D799" s="61"/>
      <c r="E799" s="6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  <c r="GH799" s="51"/>
      <c r="GI799" s="51"/>
      <c r="GJ799" s="51"/>
      <c r="GK799" s="51"/>
      <c r="GL799" s="51"/>
      <c r="GM799" s="51"/>
      <c r="GN799" s="51"/>
      <c r="GO799" s="51"/>
      <c r="GP799" s="51"/>
      <c r="GQ799" s="51"/>
      <c r="GR799" s="51"/>
      <c r="GS799" s="51"/>
      <c r="GT799" s="51"/>
      <c r="GU799" s="51"/>
      <c r="GV799" s="51"/>
      <c r="GW799" s="51"/>
      <c r="GX799" s="51"/>
      <c r="GY799" s="51"/>
      <c r="GZ799" s="51"/>
      <c r="HA799" s="51"/>
      <c r="HB799" s="51"/>
      <c r="HC799" s="51"/>
      <c r="HD799" s="51"/>
      <c r="HE799" s="51"/>
      <c r="HF799" s="51"/>
      <c r="HG799" s="51"/>
      <c r="HH799" s="51"/>
      <c r="HI799" s="51"/>
      <c r="HJ799" s="51"/>
      <c r="HK799" s="51"/>
      <c r="HL799" s="51"/>
      <c r="HM799" s="51"/>
      <c r="HN799" s="51"/>
      <c r="HO799" s="51"/>
      <c r="HP799" s="51"/>
      <c r="HQ799" s="51"/>
      <c r="HR799" s="51"/>
      <c r="HS799" s="51"/>
      <c r="HT799" s="51"/>
      <c r="HU799" s="51"/>
      <c r="HV799" s="51"/>
      <c r="HW799" s="51"/>
      <c r="HX799" s="51"/>
      <c r="HY799" s="51"/>
      <c r="HZ799" s="51"/>
      <c r="IA799" s="51"/>
      <c r="IB799" s="51"/>
      <c r="IC799" s="51"/>
      <c r="ID799" s="51"/>
      <c r="IE799" s="51"/>
      <c r="IF799" s="51"/>
      <c r="IG799" s="51"/>
      <c r="IH799" s="51"/>
      <c r="II799" s="51"/>
      <c r="IJ799" s="51"/>
      <c r="IK799" s="51"/>
      <c r="IL799" s="51"/>
      <c r="IM799" s="51"/>
      <c r="IN799" s="51"/>
      <c r="IO799" s="51"/>
      <c r="IP799" s="51"/>
      <c r="IQ799" s="51"/>
      <c r="IR799" s="51"/>
      <c r="IS799" s="51"/>
      <c r="IT799" s="51"/>
      <c r="IU799" s="51"/>
    </row>
    <row r="800" spans="1:255" ht="12.75" customHeight="1" x14ac:dyDescent="0.2">
      <c r="A800" s="61"/>
      <c r="B800" s="61"/>
      <c r="C800" s="61"/>
      <c r="D800" s="61"/>
      <c r="E800" s="6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  <c r="GH800" s="51"/>
      <c r="GI800" s="51"/>
      <c r="GJ800" s="51"/>
      <c r="GK800" s="51"/>
      <c r="GL800" s="51"/>
      <c r="GM800" s="51"/>
      <c r="GN800" s="51"/>
      <c r="GO800" s="51"/>
      <c r="GP800" s="51"/>
      <c r="GQ800" s="51"/>
      <c r="GR800" s="51"/>
      <c r="GS800" s="51"/>
      <c r="GT800" s="51"/>
      <c r="GU800" s="51"/>
      <c r="GV800" s="51"/>
      <c r="GW800" s="51"/>
      <c r="GX800" s="51"/>
      <c r="GY800" s="51"/>
      <c r="GZ800" s="51"/>
      <c r="HA800" s="51"/>
      <c r="HB800" s="51"/>
      <c r="HC800" s="51"/>
      <c r="HD800" s="51"/>
      <c r="HE800" s="51"/>
      <c r="HF800" s="51"/>
      <c r="HG800" s="51"/>
      <c r="HH800" s="51"/>
      <c r="HI800" s="51"/>
      <c r="HJ800" s="51"/>
      <c r="HK800" s="51"/>
      <c r="HL800" s="51"/>
      <c r="HM800" s="51"/>
      <c r="HN800" s="51"/>
      <c r="HO800" s="51"/>
      <c r="HP800" s="51"/>
      <c r="HQ800" s="51"/>
      <c r="HR800" s="51"/>
      <c r="HS800" s="51"/>
      <c r="HT800" s="51"/>
      <c r="HU800" s="51"/>
      <c r="HV800" s="51"/>
      <c r="HW800" s="51"/>
      <c r="HX800" s="51"/>
      <c r="HY800" s="51"/>
      <c r="HZ800" s="51"/>
      <c r="IA800" s="51"/>
      <c r="IB800" s="51"/>
      <c r="IC800" s="51"/>
      <c r="ID800" s="51"/>
      <c r="IE800" s="51"/>
      <c r="IF800" s="51"/>
      <c r="IG800" s="51"/>
      <c r="IH800" s="51"/>
      <c r="II800" s="51"/>
      <c r="IJ800" s="51"/>
      <c r="IK800" s="51"/>
      <c r="IL800" s="51"/>
      <c r="IM800" s="51"/>
      <c r="IN800" s="51"/>
      <c r="IO800" s="51"/>
      <c r="IP800" s="51"/>
      <c r="IQ800" s="51"/>
      <c r="IR800" s="51"/>
      <c r="IS800" s="51"/>
      <c r="IT800" s="51"/>
      <c r="IU800" s="51"/>
    </row>
    <row r="801" spans="1:255" ht="12.75" customHeight="1" x14ac:dyDescent="0.2">
      <c r="A801" s="61"/>
      <c r="B801" s="61"/>
      <c r="C801" s="61"/>
      <c r="D801" s="61"/>
      <c r="E801" s="6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  <c r="GH801" s="51"/>
      <c r="GI801" s="51"/>
      <c r="GJ801" s="51"/>
      <c r="GK801" s="51"/>
      <c r="GL801" s="51"/>
      <c r="GM801" s="51"/>
      <c r="GN801" s="51"/>
      <c r="GO801" s="51"/>
      <c r="GP801" s="51"/>
      <c r="GQ801" s="51"/>
      <c r="GR801" s="51"/>
      <c r="GS801" s="51"/>
      <c r="GT801" s="51"/>
      <c r="GU801" s="51"/>
      <c r="GV801" s="51"/>
      <c r="GW801" s="51"/>
      <c r="GX801" s="51"/>
      <c r="GY801" s="51"/>
      <c r="GZ801" s="51"/>
      <c r="HA801" s="51"/>
      <c r="HB801" s="51"/>
      <c r="HC801" s="51"/>
      <c r="HD801" s="51"/>
      <c r="HE801" s="51"/>
      <c r="HF801" s="51"/>
      <c r="HG801" s="51"/>
      <c r="HH801" s="51"/>
      <c r="HI801" s="51"/>
      <c r="HJ801" s="51"/>
      <c r="HK801" s="51"/>
      <c r="HL801" s="51"/>
      <c r="HM801" s="51"/>
      <c r="HN801" s="51"/>
      <c r="HO801" s="51"/>
      <c r="HP801" s="51"/>
      <c r="HQ801" s="51"/>
      <c r="HR801" s="51"/>
      <c r="HS801" s="51"/>
      <c r="HT801" s="51"/>
      <c r="HU801" s="51"/>
      <c r="HV801" s="51"/>
      <c r="HW801" s="51"/>
      <c r="HX801" s="51"/>
      <c r="HY801" s="51"/>
      <c r="HZ801" s="51"/>
      <c r="IA801" s="51"/>
      <c r="IB801" s="51"/>
      <c r="IC801" s="51"/>
      <c r="ID801" s="51"/>
      <c r="IE801" s="51"/>
      <c r="IF801" s="51"/>
      <c r="IG801" s="51"/>
      <c r="IH801" s="51"/>
      <c r="II801" s="51"/>
      <c r="IJ801" s="51"/>
      <c r="IK801" s="51"/>
      <c r="IL801" s="51"/>
      <c r="IM801" s="51"/>
      <c r="IN801" s="51"/>
      <c r="IO801" s="51"/>
      <c r="IP801" s="51"/>
      <c r="IQ801" s="51"/>
      <c r="IR801" s="51"/>
      <c r="IS801" s="51"/>
      <c r="IT801" s="51"/>
      <c r="IU801" s="51"/>
    </row>
    <row r="802" spans="1:255" ht="12.75" customHeight="1" x14ac:dyDescent="0.2">
      <c r="A802" s="61"/>
      <c r="B802" s="61"/>
      <c r="C802" s="61"/>
      <c r="D802" s="61"/>
      <c r="E802" s="6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  <c r="GH802" s="51"/>
      <c r="GI802" s="51"/>
      <c r="GJ802" s="51"/>
      <c r="GK802" s="51"/>
      <c r="GL802" s="51"/>
      <c r="GM802" s="51"/>
      <c r="GN802" s="51"/>
      <c r="GO802" s="51"/>
      <c r="GP802" s="51"/>
      <c r="GQ802" s="51"/>
      <c r="GR802" s="51"/>
      <c r="GS802" s="51"/>
      <c r="GT802" s="51"/>
      <c r="GU802" s="51"/>
      <c r="GV802" s="51"/>
      <c r="GW802" s="51"/>
      <c r="GX802" s="51"/>
      <c r="GY802" s="51"/>
      <c r="GZ802" s="51"/>
      <c r="HA802" s="51"/>
      <c r="HB802" s="51"/>
      <c r="HC802" s="51"/>
      <c r="HD802" s="51"/>
      <c r="HE802" s="51"/>
      <c r="HF802" s="51"/>
      <c r="HG802" s="51"/>
      <c r="HH802" s="51"/>
      <c r="HI802" s="51"/>
      <c r="HJ802" s="51"/>
      <c r="HK802" s="51"/>
      <c r="HL802" s="51"/>
      <c r="HM802" s="51"/>
      <c r="HN802" s="51"/>
      <c r="HO802" s="51"/>
      <c r="HP802" s="51"/>
      <c r="HQ802" s="51"/>
      <c r="HR802" s="51"/>
      <c r="HS802" s="51"/>
      <c r="HT802" s="51"/>
      <c r="HU802" s="51"/>
      <c r="HV802" s="51"/>
      <c r="HW802" s="51"/>
      <c r="HX802" s="51"/>
      <c r="HY802" s="51"/>
      <c r="HZ802" s="51"/>
      <c r="IA802" s="51"/>
      <c r="IB802" s="51"/>
      <c r="IC802" s="51"/>
      <c r="ID802" s="51"/>
      <c r="IE802" s="51"/>
      <c r="IF802" s="51"/>
      <c r="IG802" s="51"/>
      <c r="IH802" s="51"/>
      <c r="II802" s="51"/>
      <c r="IJ802" s="51"/>
      <c r="IK802" s="51"/>
      <c r="IL802" s="51"/>
      <c r="IM802" s="51"/>
      <c r="IN802" s="51"/>
      <c r="IO802" s="51"/>
      <c r="IP802" s="51"/>
      <c r="IQ802" s="51"/>
      <c r="IR802" s="51"/>
      <c r="IS802" s="51"/>
      <c r="IT802" s="51"/>
      <c r="IU802" s="51"/>
    </row>
    <row r="803" spans="1:255" ht="12.75" customHeight="1" x14ac:dyDescent="0.2">
      <c r="A803" s="61"/>
      <c r="B803" s="61"/>
      <c r="C803" s="61"/>
      <c r="D803" s="61"/>
      <c r="E803" s="6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  <c r="GH803" s="51"/>
      <c r="GI803" s="51"/>
      <c r="GJ803" s="51"/>
      <c r="GK803" s="51"/>
      <c r="GL803" s="51"/>
      <c r="GM803" s="51"/>
      <c r="GN803" s="51"/>
      <c r="GO803" s="51"/>
      <c r="GP803" s="51"/>
      <c r="GQ803" s="51"/>
      <c r="GR803" s="51"/>
      <c r="GS803" s="51"/>
      <c r="GT803" s="51"/>
      <c r="GU803" s="51"/>
      <c r="GV803" s="51"/>
      <c r="GW803" s="51"/>
      <c r="GX803" s="51"/>
      <c r="GY803" s="51"/>
      <c r="GZ803" s="51"/>
      <c r="HA803" s="51"/>
      <c r="HB803" s="51"/>
      <c r="HC803" s="51"/>
      <c r="HD803" s="51"/>
      <c r="HE803" s="51"/>
      <c r="HF803" s="51"/>
      <c r="HG803" s="51"/>
      <c r="HH803" s="51"/>
      <c r="HI803" s="51"/>
      <c r="HJ803" s="51"/>
      <c r="HK803" s="51"/>
      <c r="HL803" s="51"/>
      <c r="HM803" s="51"/>
      <c r="HN803" s="51"/>
      <c r="HO803" s="51"/>
      <c r="HP803" s="51"/>
      <c r="HQ803" s="51"/>
      <c r="HR803" s="51"/>
      <c r="HS803" s="51"/>
      <c r="HT803" s="51"/>
      <c r="HU803" s="51"/>
      <c r="HV803" s="51"/>
      <c r="HW803" s="51"/>
      <c r="HX803" s="51"/>
      <c r="HY803" s="51"/>
      <c r="HZ803" s="51"/>
      <c r="IA803" s="51"/>
      <c r="IB803" s="51"/>
      <c r="IC803" s="51"/>
      <c r="ID803" s="51"/>
      <c r="IE803" s="51"/>
      <c r="IF803" s="51"/>
      <c r="IG803" s="51"/>
      <c r="IH803" s="51"/>
      <c r="II803" s="51"/>
      <c r="IJ803" s="51"/>
      <c r="IK803" s="51"/>
      <c r="IL803" s="51"/>
      <c r="IM803" s="51"/>
      <c r="IN803" s="51"/>
      <c r="IO803" s="51"/>
      <c r="IP803" s="51"/>
      <c r="IQ803" s="51"/>
      <c r="IR803" s="51"/>
      <c r="IS803" s="51"/>
      <c r="IT803" s="51"/>
      <c r="IU803" s="51"/>
    </row>
    <row r="804" spans="1:255" ht="12.75" customHeight="1" x14ac:dyDescent="0.2">
      <c r="A804" s="61"/>
      <c r="B804" s="61"/>
      <c r="C804" s="61"/>
      <c r="D804" s="61"/>
      <c r="E804" s="6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  <c r="GH804" s="51"/>
      <c r="GI804" s="51"/>
      <c r="GJ804" s="51"/>
      <c r="GK804" s="51"/>
      <c r="GL804" s="51"/>
      <c r="GM804" s="51"/>
      <c r="GN804" s="51"/>
      <c r="GO804" s="51"/>
      <c r="GP804" s="51"/>
      <c r="GQ804" s="51"/>
      <c r="GR804" s="51"/>
      <c r="GS804" s="51"/>
      <c r="GT804" s="51"/>
      <c r="GU804" s="51"/>
      <c r="GV804" s="51"/>
      <c r="GW804" s="51"/>
      <c r="GX804" s="51"/>
      <c r="GY804" s="51"/>
      <c r="GZ804" s="51"/>
      <c r="HA804" s="51"/>
      <c r="HB804" s="51"/>
      <c r="HC804" s="51"/>
      <c r="HD804" s="51"/>
      <c r="HE804" s="51"/>
      <c r="HF804" s="51"/>
      <c r="HG804" s="51"/>
      <c r="HH804" s="51"/>
      <c r="HI804" s="51"/>
      <c r="HJ804" s="51"/>
      <c r="HK804" s="51"/>
      <c r="HL804" s="51"/>
      <c r="HM804" s="51"/>
      <c r="HN804" s="51"/>
      <c r="HO804" s="51"/>
      <c r="HP804" s="51"/>
      <c r="HQ804" s="51"/>
      <c r="HR804" s="51"/>
      <c r="HS804" s="51"/>
      <c r="HT804" s="51"/>
      <c r="HU804" s="51"/>
      <c r="HV804" s="51"/>
      <c r="HW804" s="51"/>
      <c r="HX804" s="51"/>
      <c r="HY804" s="51"/>
      <c r="HZ804" s="51"/>
      <c r="IA804" s="51"/>
      <c r="IB804" s="51"/>
      <c r="IC804" s="51"/>
      <c r="ID804" s="51"/>
      <c r="IE804" s="51"/>
      <c r="IF804" s="51"/>
      <c r="IG804" s="51"/>
      <c r="IH804" s="51"/>
      <c r="II804" s="51"/>
      <c r="IJ804" s="51"/>
      <c r="IK804" s="51"/>
      <c r="IL804" s="51"/>
      <c r="IM804" s="51"/>
      <c r="IN804" s="51"/>
      <c r="IO804" s="51"/>
      <c r="IP804" s="51"/>
      <c r="IQ804" s="51"/>
      <c r="IR804" s="51"/>
      <c r="IS804" s="51"/>
      <c r="IT804" s="51"/>
      <c r="IU804" s="51"/>
    </row>
    <row r="805" spans="1:255" ht="12.75" customHeight="1" x14ac:dyDescent="0.2">
      <c r="A805" s="61"/>
      <c r="B805" s="61"/>
      <c r="C805" s="61"/>
      <c r="D805" s="61"/>
      <c r="E805" s="6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  <c r="GH805" s="51"/>
      <c r="GI805" s="51"/>
      <c r="GJ805" s="51"/>
      <c r="GK805" s="51"/>
      <c r="GL805" s="51"/>
      <c r="GM805" s="51"/>
      <c r="GN805" s="51"/>
      <c r="GO805" s="51"/>
      <c r="GP805" s="51"/>
      <c r="GQ805" s="51"/>
      <c r="GR805" s="51"/>
      <c r="GS805" s="51"/>
      <c r="GT805" s="51"/>
      <c r="GU805" s="51"/>
      <c r="GV805" s="51"/>
      <c r="GW805" s="51"/>
      <c r="GX805" s="51"/>
      <c r="GY805" s="51"/>
      <c r="GZ805" s="51"/>
      <c r="HA805" s="51"/>
      <c r="HB805" s="51"/>
      <c r="HC805" s="51"/>
      <c r="HD805" s="51"/>
      <c r="HE805" s="51"/>
      <c r="HF805" s="51"/>
      <c r="HG805" s="51"/>
      <c r="HH805" s="51"/>
      <c r="HI805" s="51"/>
      <c r="HJ805" s="51"/>
      <c r="HK805" s="51"/>
      <c r="HL805" s="51"/>
      <c r="HM805" s="51"/>
      <c r="HN805" s="51"/>
      <c r="HO805" s="51"/>
      <c r="HP805" s="51"/>
      <c r="HQ805" s="51"/>
      <c r="HR805" s="51"/>
      <c r="HS805" s="51"/>
      <c r="HT805" s="51"/>
      <c r="HU805" s="51"/>
      <c r="HV805" s="51"/>
      <c r="HW805" s="51"/>
      <c r="HX805" s="51"/>
      <c r="HY805" s="51"/>
      <c r="HZ805" s="51"/>
      <c r="IA805" s="51"/>
      <c r="IB805" s="51"/>
      <c r="IC805" s="51"/>
      <c r="ID805" s="51"/>
      <c r="IE805" s="51"/>
      <c r="IF805" s="51"/>
      <c r="IG805" s="51"/>
      <c r="IH805" s="51"/>
      <c r="II805" s="51"/>
      <c r="IJ805" s="51"/>
      <c r="IK805" s="51"/>
      <c r="IL805" s="51"/>
      <c r="IM805" s="51"/>
      <c r="IN805" s="51"/>
      <c r="IO805" s="51"/>
      <c r="IP805" s="51"/>
      <c r="IQ805" s="51"/>
      <c r="IR805" s="51"/>
      <c r="IS805" s="51"/>
      <c r="IT805" s="51"/>
      <c r="IU805" s="51"/>
    </row>
    <row r="806" spans="1:255" ht="12.75" customHeight="1" x14ac:dyDescent="0.2">
      <c r="A806" s="61"/>
      <c r="B806" s="61"/>
      <c r="C806" s="61"/>
      <c r="D806" s="61"/>
      <c r="E806" s="6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  <c r="GH806" s="51"/>
      <c r="GI806" s="51"/>
      <c r="GJ806" s="51"/>
      <c r="GK806" s="51"/>
      <c r="GL806" s="51"/>
      <c r="GM806" s="51"/>
      <c r="GN806" s="51"/>
      <c r="GO806" s="51"/>
      <c r="GP806" s="51"/>
      <c r="GQ806" s="51"/>
      <c r="GR806" s="51"/>
      <c r="GS806" s="51"/>
      <c r="GT806" s="51"/>
      <c r="GU806" s="51"/>
      <c r="GV806" s="51"/>
      <c r="GW806" s="51"/>
      <c r="GX806" s="51"/>
      <c r="GY806" s="51"/>
      <c r="GZ806" s="51"/>
      <c r="HA806" s="51"/>
      <c r="HB806" s="51"/>
      <c r="HC806" s="51"/>
      <c r="HD806" s="51"/>
      <c r="HE806" s="51"/>
      <c r="HF806" s="51"/>
      <c r="HG806" s="51"/>
      <c r="HH806" s="51"/>
      <c r="HI806" s="51"/>
      <c r="HJ806" s="51"/>
      <c r="HK806" s="51"/>
      <c r="HL806" s="51"/>
      <c r="HM806" s="51"/>
      <c r="HN806" s="51"/>
      <c r="HO806" s="51"/>
      <c r="HP806" s="51"/>
      <c r="HQ806" s="51"/>
      <c r="HR806" s="51"/>
      <c r="HS806" s="51"/>
      <c r="HT806" s="51"/>
      <c r="HU806" s="51"/>
      <c r="HV806" s="51"/>
      <c r="HW806" s="51"/>
      <c r="HX806" s="51"/>
      <c r="HY806" s="51"/>
      <c r="HZ806" s="51"/>
      <c r="IA806" s="51"/>
      <c r="IB806" s="51"/>
      <c r="IC806" s="51"/>
      <c r="ID806" s="51"/>
      <c r="IE806" s="51"/>
      <c r="IF806" s="51"/>
      <c r="IG806" s="51"/>
      <c r="IH806" s="51"/>
      <c r="II806" s="51"/>
      <c r="IJ806" s="51"/>
      <c r="IK806" s="51"/>
      <c r="IL806" s="51"/>
      <c r="IM806" s="51"/>
      <c r="IN806" s="51"/>
      <c r="IO806" s="51"/>
      <c r="IP806" s="51"/>
      <c r="IQ806" s="51"/>
      <c r="IR806" s="51"/>
      <c r="IS806" s="51"/>
      <c r="IT806" s="51"/>
      <c r="IU806" s="51"/>
    </row>
    <row r="807" spans="1:255" ht="12.75" customHeight="1" x14ac:dyDescent="0.2">
      <c r="A807" s="61"/>
      <c r="B807" s="61"/>
      <c r="C807" s="61"/>
      <c r="D807" s="61"/>
      <c r="E807" s="6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  <c r="GH807" s="51"/>
      <c r="GI807" s="51"/>
      <c r="GJ807" s="51"/>
      <c r="GK807" s="51"/>
      <c r="GL807" s="51"/>
      <c r="GM807" s="51"/>
      <c r="GN807" s="51"/>
      <c r="GO807" s="51"/>
      <c r="GP807" s="51"/>
      <c r="GQ807" s="51"/>
      <c r="GR807" s="51"/>
      <c r="GS807" s="51"/>
      <c r="GT807" s="51"/>
      <c r="GU807" s="51"/>
      <c r="GV807" s="51"/>
      <c r="GW807" s="51"/>
      <c r="GX807" s="51"/>
      <c r="GY807" s="51"/>
      <c r="GZ807" s="51"/>
      <c r="HA807" s="51"/>
      <c r="HB807" s="51"/>
      <c r="HC807" s="51"/>
      <c r="HD807" s="51"/>
      <c r="HE807" s="51"/>
      <c r="HF807" s="51"/>
      <c r="HG807" s="51"/>
      <c r="HH807" s="51"/>
      <c r="HI807" s="51"/>
      <c r="HJ807" s="51"/>
      <c r="HK807" s="51"/>
      <c r="HL807" s="51"/>
      <c r="HM807" s="51"/>
      <c r="HN807" s="51"/>
      <c r="HO807" s="51"/>
      <c r="HP807" s="51"/>
      <c r="HQ807" s="51"/>
      <c r="HR807" s="51"/>
      <c r="HS807" s="51"/>
      <c r="HT807" s="51"/>
      <c r="HU807" s="51"/>
      <c r="HV807" s="51"/>
      <c r="HW807" s="51"/>
      <c r="HX807" s="51"/>
      <c r="HY807" s="51"/>
      <c r="HZ807" s="51"/>
      <c r="IA807" s="51"/>
      <c r="IB807" s="51"/>
      <c r="IC807" s="51"/>
      <c r="ID807" s="51"/>
      <c r="IE807" s="51"/>
      <c r="IF807" s="51"/>
      <c r="IG807" s="51"/>
      <c r="IH807" s="51"/>
      <c r="II807" s="51"/>
      <c r="IJ807" s="51"/>
      <c r="IK807" s="51"/>
      <c r="IL807" s="51"/>
      <c r="IM807" s="51"/>
      <c r="IN807" s="51"/>
      <c r="IO807" s="51"/>
      <c r="IP807" s="51"/>
      <c r="IQ807" s="51"/>
      <c r="IR807" s="51"/>
      <c r="IS807" s="51"/>
      <c r="IT807" s="51"/>
      <c r="IU807" s="51"/>
    </row>
    <row r="808" spans="1:255" ht="12.75" customHeight="1" x14ac:dyDescent="0.2">
      <c r="A808" s="61"/>
      <c r="B808" s="61"/>
      <c r="C808" s="61"/>
      <c r="D808" s="61"/>
      <c r="E808" s="6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  <c r="GH808" s="51"/>
      <c r="GI808" s="51"/>
      <c r="GJ808" s="51"/>
      <c r="GK808" s="51"/>
      <c r="GL808" s="51"/>
      <c r="GM808" s="51"/>
      <c r="GN808" s="51"/>
      <c r="GO808" s="51"/>
      <c r="GP808" s="51"/>
      <c r="GQ808" s="51"/>
      <c r="GR808" s="51"/>
      <c r="GS808" s="51"/>
      <c r="GT808" s="51"/>
      <c r="GU808" s="51"/>
      <c r="GV808" s="51"/>
      <c r="GW808" s="51"/>
      <c r="GX808" s="51"/>
      <c r="GY808" s="51"/>
      <c r="GZ808" s="51"/>
      <c r="HA808" s="51"/>
      <c r="HB808" s="51"/>
      <c r="HC808" s="51"/>
      <c r="HD808" s="51"/>
      <c r="HE808" s="51"/>
      <c r="HF808" s="51"/>
      <c r="HG808" s="51"/>
      <c r="HH808" s="51"/>
      <c r="HI808" s="51"/>
      <c r="HJ808" s="51"/>
      <c r="HK808" s="51"/>
      <c r="HL808" s="51"/>
      <c r="HM808" s="51"/>
      <c r="HN808" s="51"/>
      <c r="HO808" s="51"/>
      <c r="HP808" s="51"/>
      <c r="HQ808" s="51"/>
      <c r="HR808" s="51"/>
      <c r="HS808" s="51"/>
      <c r="HT808" s="51"/>
      <c r="HU808" s="51"/>
      <c r="HV808" s="51"/>
      <c r="HW808" s="51"/>
      <c r="HX808" s="51"/>
      <c r="HY808" s="51"/>
      <c r="HZ808" s="51"/>
      <c r="IA808" s="51"/>
      <c r="IB808" s="51"/>
      <c r="IC808" s="51"/>
      <c r="ID808" s="51"/>
      <c r="IE808" s="51"/>
      <c r="IF808" s="51"/>
      <c r="IG808" s="51"/>
      <c r="IH808" s="51"/>
      <c r="II808" s="51"/>
      <c r="IJ808" s="51"/>
      <c r="IK808" s="51"/>
      <c r="IL808" s="51"/>
      <c r="IM808" s="51"/>
      <c r="IN808" s="51"/>
      <c r="IO808" s="51"/>
      <c r="IP808" s="51"/>
      <c r="IQ808" s="51"/>
      <c r="IR808" s="51"/>
      <c r="IS808" s="51"/>
      <c r="IT808" s="51"/>
      <c r="IU808" s="51"/>
    </row>
    <row r="809" spans="1:255" ht="12.75" customHeight="1" x14ac:dyDescent="0.2">
      <c r="A809" s="61"/>
      <c r="B809" s="61"/>
      <c r="C809" s="61"/>
      <c r="D809" s="61"/>
      <c r="E809" s="6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  <c r="GH809" s="51"/>
      <c r="GI809" s="51"/>
      <c r="GJ809" s="51"/>
      <c r="GK809" s="51"/>
      <c r="GL809" s="51"/>
      <c r="GM809" s="51"/>
      <c r="GN809" s="51"/>
      <c r="GO809" s="51"/>
      <c r="GP809" s="51"/>
      <c r="GQ809" s="51"/>
      <c r="GR809" s="51"/>
      <c r="GS809" s="51"/>
      <c r="GT809" s="51"/>
      <c r="GU809" s="51"/>
      <c r="GV809" s="51"/>
      <c r="GW809" s="51"/>
      <c r="GX809" s="51"/>
      <c r="GY809" s="51"/>
      <c r="GZ809" s="51"/>
      <c r="HA809" s="51"/>
      <c r="HB809" s="51"/>
      <c r="HC809" s="51"/>
      <c r="HD809" s="51"/>
      <c r="HE809" s="51"/>
      <c r="HF809" s="51"/>
      <c r="HG809" s="51"/>
      <c r="HH809" s="51"/>
      <c r="HI809" s="51"/>
      <c r="HJ809" s="51"/>
      <c r="HK809" s="51"/>
      <c r="HL809" s="51"/>
      <c r="HM809" s="51"/>
      <c r="HN809" s="51"/>
      <c r="HO809" s="51"/>
      <c r="HP809" s="51"/>
      <c r="HQ809" s="51"/>
      <c r="HR809" s="51"/>
      <c r="HS809" s="51"/>
      <c r="HT809" s="51"/>
      <c r="HU809" s="51"/>
      <c r="HV809" s="51"/>
      <c r="HW809" s="51"/>
      <c r="HX809" s="51"/>
      <c r="HY809" s="51"/>
      <c r="HZ809" s="51"/>
      <c r="IA809" s="51"/>
      <c r="IB809" s="51"/>
      <c r="IC809" s="51"/>
      <c r="ID809" s="51"/>
      <c r="IE809" s="51"/>
      <c r="IF809" s="51"/>
      <c r="IG809" s="51"/>
      <c r="IH809" s="51"/>
      <c r="II809" s="51"/>
      <c r="IJ809" s="51"/>
      <c r="IK809" s="51"/>
      <c r="IL809" s="51"/>
      <c r="IM809" s="51"/>
      <c r="IN809" s="51"/>
      <c r="IO809" s="51"/>
      <c r="IP809" s="51"/>
      <c r="IQ809" s="51"/>
      <c r="IR809" s="51"/>
      <c r="IS809" s="51"/>
      <c r="IT809" s="51"/>
      <c r="IU809" s="51"/>
    </row>
    <row r="810" spans="1:255" ht="12.75" customHeight="1" x14ac:dyDescent="0.2">
      <c r="A810" s="61"/>
      <c r="B810" s="61"/>
      <c r="C810" s="61"/>
      <c r="D810" s="61"/>
      <c r="E810" s="6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  <c r="GH810" s="51"/>
      <c r="GI810" s="51"/>
      <c r="GJ810" s="51"/>
      <c r="GK810" s="51"/>
      <c r="GL810" s="51"/>
      <c r="GM810" s="51"/>
      <c r="GN810" s="51"/>
      <c r="GO810" s="51"/>
      <c r="GP810" s="51"/>
      <c r="GQ810" s="51"/>
      <c r="GR810" s="51"/>
      <c r="GS810" s="51"/>
      <c r="GT810" s="51"/>
      <c r="GU810" s="51"/>
      <c r="GV810" s="51"/>
      <c r="GW810" s="51"/>
      <c r="GX810" s="51"/>
      <c r="GY810" s="51"/>
      <c r="GZ810" s="51"/>
      <c r="HA810" s="51"/>
      <c r="HB810" s="51"/>
      <c r="HC810" s="51"/>
      <c r="HD810" s="51"/>
      <c r="HE810" s="51"/>
      <c r="HF810" s="51"/>
      <c r="HG810" s="51"/>
      <c r="HH810" s="51"/>
      <c r="HI810" s="51"/>
      <c r="HJ810" s="51"/>
      <c r="HK810" s="51"/>
      <c r="HL810" s="51"/>
      <c r="HM810" s="51"/>
      <c r="HN810" s="51"/>
      <c r="HO810" s="51"/>
      <c r="HP810" s="51"/>
      <c r="HQ810" s="51"/>
      <c r="HR810" s="51"/>
      <c r="HS810" s="51"/>
      <c r="HT810" s="51"/>
      <c r="HU810" s="51"/>
      <c r="HV810" s="51"/>
      <c r="HW810" s="51"/>
      <c r="HX810" s="51"/>
      <c r="HY810" s="51"/>
      <c r="HZ810" s="51"/>
      <c r="IA810" s="51"/>
      <c r="IB810" s="51"/>
      <c r="IC810" s="51"/>
      <c r="ID810" s="51"/>
      <c r="IE810" s="51"/>
      <c r="IF810" s="51"/>
      <c r="IG810" s="51"/>
      <c r="IH810" s="51"/>
      <c r="II810" s="51"/>
      <c r="IJ810" s="51"/>
      <c r="IK810" s="51"/>
      <c r="IL810" s="51"/>
      <c r="IM810" s="51"/>
      <c r="IN810" s="51"/>
      <c r="IO810" s="51"/>
      <c r="IP810" s="51"/>
      <c r="IQ810" s="51"/>
      <c r="IR810" s="51"/>
      <c r="IS810" s="51"/>
      <c r="IT810" s="51"/>
      <c r="IU810" s="51"/>
    </row>
    <row r="811" spans="1:255" ht="12.75" customHeight="1" x14ac:dyDescent="0.2">
      <c r="A811" s="61"/>
      <c r="B811" s="61"/>
      <c r="C811" s="61"/>
      <c r="D811" s="61"/>
      <c r="E811" s="6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  <c r="GH811" s="51"/>
      <c r="GI811" s="51"/>
      <c r="GJ811" s="51"/>
      <c r="GK811" s="51"/>
      <c r="GL811" s="51"/>
      <c r="GM811" s="51"/>
      <c r="GN811" s="51"/>
      <c r="GO811" s="51"/>
      <c r="GP811" s="51"/>
      <c r="GQ811" s="51"/>
      <c r="GR811" s="51"/>
      <c r="GS811" s="51"/>
      <c r="GT811" s="51"/>
      <c r="GU811" s="51"/>
      <c r="GV811" s="51"/>
      <c r="GW811" s="51"/>
      <c r="GX811" s="51"/>
      <c r="GY811" s="51"/>
      <c r="GZ811" s="51"/>
      <c r="HA811" s="51"/>
      <c r="HB811" s="51"/>
      <c r="HC811" s="51"/>
      <c r="HD811" s="51"/>
      <c r="HE811" s="51"/>
      <c r="HF811" s="51"/>
      <c r="HG811" s="51"/>
      <c r="HH811" s="51"/>
      <c r="HI811" s="51"/>
      <c r="HJ811" s="51"/>
      <c r="HK811" s="51"/>
      <c r="HL811" s="51"/>
      <c r="HM811" s="51"/>
      <c r="HN811" s="51"/>
      <c r="HO811" s="51"/>
      <c r="HP811" s="51"/>
      <c r="HQ811" s="51"/>
      <c r="HR811" s="51"/>
      <c r="HS811" s="51"/>
      <c r="HT811" s="51"/>
      <c r="HU811" s="51"/>
      <c r="HV811" s="51"/>
      <c r="HW811" s="51"/>
      <c r="HX811" s="51"/>
      <c r="HY811" s="51"/>
      <c r="HZ811" s="51"/>
      <c r="IA811" s="51"/>
      <c r="IB811" s="51"/>
      <c r="IC811" s="51"/>
      <c r="ID811" s="51"/>
      <c r="IE811" s="51"/>
      <c r="IF811" s="51"/>
      <c r="IG811" s="51"/>
      <c r="IH811" s="51"/>
      <c r="II811" s="51"/>
      <c r="IJ811" s="51"/>
      <c r="IK811" s="51"/>
      <c r="IL811" s="51"/>
      <c r="IM811" s="51"/>
      <c r="IN811" s="51"/>
      <c r="IO811" s="51"/>
      <c r="IP811" s="51"/>
      <c r="IQ811" s="51"/>
      <c r="IR811" s="51"/>
      <c r="IS811" s="51"/>
      <c r="IT811" s="51"/>
      <c r="IU811" s="51"/>
    </row>
    <row r="812" spans="1:255" ht="12.75" customHeight="1" x14ac:dyDescent="0.2">
      <c r="A812" s="61"/>
      <c r="B812" s="61"/>
      <c r="C812" s="61"/>
      <c r="D812" s="61"/>
      <c r="E812" s="6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  <c r="GH812" s="51"/>
      <c r="GI812" s="51"/>
      <c r="GJ812" s="51"/>
      <c r="GK812" s="51"/>
      <c r="GL812" s="51"/>
      <c r="GM812" s="51"/>
      <c r="GN812" s="51"/>
      <c r="GO812" s="51"/>
      <c r="GP812" s="51"/>
      <c r="GQ812" s="51"/>
      <c r="GR812" s="51"/>
      <c r="GS812" s="51"/>
      <c r="GT812" s="51"/>
      <c r="GU812" s="51"/>
      <c r="GV812" s="51"/>
      <c r="GW812" s="51"/>
      <c r="GX812" s="51"/>
      <c r="GY812" s="51"/>
      <c r="GZ812" s="51"/>
      <c r="HA812" s="51"/>
      <c r="HB812" s="51"/>
      <c r="HC812" s="51"/>
      <c r="HD812" s="51"/>
      <c r="HE812" s="51"/>
      <c r="HF812" s="51"/>
      <c r="HG812" s="51"/>
      <c r="HH812" s="51"/>
      <c r="HI812" s="51"/>
      <c r="HJ812" s="51"/>
      <c r="HK812" s="51"/>
      <c r="HL812" s="51"/>
      <c r="HM812" s="51"/>
      <c r="HN812" s="51"/>
      <c r="HO812" s="51"/>
      <c r="HP812" s="51"/>
      <c r="HQ812" s="51"/>
      <c r="HR812" s="51"/>
      <c r="HS812" s="51"/>
      <c r="HT812" s="51"/>
      <c r="HU812" s="51"/>
      <c r="HV812" s="51"/>
      <c r="HW812" s="51"/>
      <c r="HX812" s="51"/>
      <c r="HY812" s="51"/>
      <c r="HZ812" s="51"/>
      <c r="IA812" s="51"/>
      <c r="IB812" s="51"/>
      <c r="IC812" s="51"/>
      <c r="ID812" s="51"/>
      <c r="IE812" s="51"/>
      <c r="IF812" s="51"/>
      <c r="IG812" s="51"/>
      <c r="IH812" s="51"/>
      <c r="II812" s="51"/>
      <c r="IJ812" s="51"/>
      <c r="IK812" s="51"/>
      <c r="IL812" s="51"/>
      <c r="IM812" s="51"/>
      <c r="IN812" s="51"/>
      <c r="IO812" s="51"/>
      <c r="IP812" s="51"/>
      <c r="IQ812" s="51"/>
      <c r="IR812" s="51"/>
      <c r="IS812" s="51"/>
      <c r="IT812" s="51"/>
      <c r="IU812" s="51"/>
    </row>
    <row r="813" spans="1:255" ht="12.75" customHeight="1" x14ac:dyDescent="0.2">
      <c r="A813" s="61"/>
      <c r="B813" s="61"/>
      <c r="C813" s="61"/>
      <c r="D813" s="61"/>
      <c r="E813" s="6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  <c r="GH813" s="51"/>
      <c r="GI813" s="51"/>
      <c r="GJ813" s="51"/>
      <c r="GK813" s="51"/>
      <c r="GL813" s="51"/>
      <c r="GM813" s="51"/>
      <c r="GN813" s="51"/>
      <c r="GO813" s="51"/>
      <c r="GP813" s="51"/>
      <c r="GQ813" s="51"/>
      <c r="GR813" s="51"/>
      <c r="GS813" s="51"/>
      <c r="GT813" s="51"/>
      <c r="GU813" s="51"/>
      <c r="GV813" s="51"/>
      <c r="GW813" s="51"/>
      <c r="GX813" s="51"/>
      <c r="GY813" s="51"/>
      <c r="GZ813" s="51"/>
      <c r="HA813" s="51"/>
      <c r="HB813" s="51"/>
      <c r="HC813" s="51"/>
      <c r="HD813" s="51"/>
      <c r="HE813" s="51"/>
      <c r="HF813" s="51"/>
      <c r="HG813" s="51"/>
      <c r="HH813" s="51"/>
      <c r="HI813" s="51"/>
      <c r="HJ813" s="51"/>
      <c r="HK813" s="51"/>
      <c r="HL813" s="51"/>
      <c r="HM813" s="51"/>
      <c r="HN813" s="51"/>
      <c r="HO813" s="51"/>
      <c r="HP813" s="51"/>
      <c r="HQ813" s="51"/>
      <c r="HR813" s="51"/>
      <c r="HS813" s="51"/>
      <c r="HT813" s="51"/>
      <c r="HU813" s="51"/>
      <c r="HV813" s="51"/>
      <c r="HW813" s="51"/>
      <c r="HX813" s="51"/>
      <c r="HY813" s="51"/>
      <c r="HZ813" s="51"/>
      <c r="IA813" s="51"/>
      <c r="IB813" s="51"/>
      <c r="IC813" s="51"/>
      <c r="ID813" s="51"/>
      <c r="IE813" s="51"/>
      <c r="IF813" s="51"/>
      <c r="IG813" s="51"/>
      <c r="IH813" s="51"/>
      <c r="II813" s="51"/>
      <c r="IJ813" s="51"/>
      <c r="IK813" s="51"/>
      <c r="IL813" s="51"/>
      <c r="IM813" s="51"/>
      <c r="IN813" s="51"/>
      <c r="IO813" s="51"/>
      <c r="IP813" s="51"/>
      <c r="IQ813" s="51"/>
      <c r="IR813" s="51"/>
      <c r="IS813" s="51"/>
      <c r="IT813" s="51"/>
      <c r="IU813" s="51"/>
    </row>
    <row r="814" spans="1:255" ht="12.75" customHeight="1" x14ac:dyDescent="0.2">
      <c r="A814" s="61"/>
      <c r="B814" s="61"/>
      <c r="C814" s="61"/>
      <c r="D814" s="61"/>
      <c r="E814" s="6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  <c r="GH814" s="51"/>
      <c r="GI814" s="51"/>
      <c r="GJ814" s="51"/>
      <c r="GK814" s="51"/>
      <c r="GL814" s="51"/>
      <c r="GM814" s="51"/>
      <c r="GN814" s="51"/>
      <c r="GO814" s="51"/>
      <c r="GP814" s="51"/>
      <c r="GQ814" s="51"/>
      <c r="GR814" s="51"/>
      <c r="GS814" s="51"/>
      <c r="GT814" s="51"/>
      <c r="GU814" s="51"/>
      <c r="GV814" s="51"/>
      <c r="GW814" s="51"/>
      <c r="GX814" s="51"/>
      <c r="GY814" s="51"/>
      <c r="GZ814" s="51"/>
      <c r="HA814" s="51"/>
      <c r="HB814" s="51"/>
      <c r="HC814" s="51"/>
      <c r="HD814" s="51"/>
      <c r="HE814" s="51"/>
      <c r="HF814" s="51"/>
      <c r="HG814" s="51"/>
      <c r="HH814" s="51"/>
      <c r="HI814" s="51"/>
      <c r="HJ814" s="51"/>
      <c r="HK814" s="51"/>
      <c r="HL814" s="51"/>
      <c r="HM814" s="51"/>
      <c r="HN814" s="51"/>
      <c r="HO814" s="51"/>
      <c r="HP814" s="51"/>
      <c r="HQ814" s="51"/>
      <c r="HR814" s="51"/>
      <c r="HS814" s="51"/>
      <c r="HT814" s="51"/>
      <c r="HU814" s="51"/>
      <c r="HV814" s="51"/>
      <c r="HW814" s="51"/>
      <c r="HX814" s="51"/>
      <c r="HY814" s="51"/>
      <c r="HZ814" s="51"/>
      <c r="IA814" s="51"/>
      <c r="IB814" s="51"/>
      <c r="IC814" s="51"/>
      <c r="ID814" s="51"/>
      <c r="IE814" s="51"/>
      <c r="IF814" s="51"/>
      <c r="IG814" s="51"/>
      <c r="IH814" s="51"/>
      <c r="II814" s="51"/>
      <c r="IJ814" s="51"/>
      <c r="IK814" s="51"/>
      <c r="IL814" s="51"/>
      <c r="IM814" s="51"/>
      <c r="IN814" s="51"/>
      <c r="IO814" s="51"/>
      <c r="IP814" s="51"/>
      <c r="IQ814" s="51"/>
      <c r="IR814" s="51"/>
      <c r="IS814" s="51"/>
      <c r="IT814" s="51"/>
      <c r="IU814" s="51"/>
    </row>
    <row r="815" spans="1:255" ht="12.75" customHeight="1" x14ac:dyDescent="0.2">
      <c r="A815" s="61"/>
      <c r="B815" s="61"/>
      <c r="C815" s="61"/>
      <c r="D815" s="61"/>
      <c r="E815" s="6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  <c r="GH815" s="51"/>
      <c r="GI815" s="51"/>
      <c r="GJ815" s="51"/>
      <c r="GK815" s="51"/>
      <c r="GL815" s="51"/>
      <c r="GM815" s="51"/>
      <c r="GN815" s="51"/>
      <c r="GO815" s="51"/>
      <c r="GP815" s="51"/>
      <c r="GQ815" s="51"/>
      <c r="GR815" s="51"/>
      <c r="GS815" s="51"/>
      <c r="GT815" s="51"/>
      <c r="GU815" s="51"/>
      <c r="GV815" s="51"/>
      <c r="GW815" s="51"/>
      <c r="GX815" s="51"/>
      <c r="GY815" s="51"/>
      <c r="GZ815" s="51"/>
      <c r="HA815" s="51"/>
      <c r="HB815" s="51"/>
      <c r="HC815" s="51"/>
      <c r="HD815" s="51"/>
      <c r="HE815" s="51"/>
      <c r="HF815" s="51"/>
      <c r="HG815" s="51"/>
      <c r="HH815" s="51"/>
      <c r="HI815" s="51"/>
      <c r="HJ815" s="51"/>
      <c r="HK815" s="51"/>
      <c r="HL815" s="51"/>
      <c r="HM815" s="51"/>
      <c r="HN815" s="51"/>
      <c r="HO815" s="51"/>
      <c r="HP815" s="51"/>
      <c r="HQ815" s="51"/>
      <c r="HR815" s="51"/>
      <c r="HS815" s="51"/>
      <c r="HT815" s="51"/>
      <c r="HU815" s="51"/>
      <c r="HV815" s="51"/>
      <c r="HW815" s="51"/>
      <c r="HX815" s="51"/>
      <c r="HY815" s="51"/>
      <c r="HZ815" s="51"/>
      <c r="IA815" s="51"/>
      <c r="IB815" s="51"/>
      <c r="IC815" s="51"/>
      <c r="ID815" s="51"/>
      <c r="IE815" s="51"/>
      <c r="IF815" s="51"/>
      <c r="IG815" s="51"/>
      <c r="IH815" s="51"/>
      <c r="II815" s="51"/>
      <c r="IJ815" s="51"/>
      <c r="IK815" s="51"/>
      <c r="IL815" s="51"/>
      <c r="IM815" s="51"/>
      <c r="IN815" s="51"/>
      <c r="IO815" s="51"/>
      <c r="IP815" s="51"/>
      <c r="IQ815" s="51"/>
      <c r="IR815" s="51"/>
      <c r="IS815" s="51"/>
      <c r="IT815" s="51"/>
      <c r="IU815" s="51"/>
    </row>
    <row r="816" spans="1:255" ht="12.75" customHeight="1" x14ac:dyDescent="0.2">
      <c r="A816" s="61"/>
      <c r="B816" s="61"/>
      <c r="C816" s="61"/>
      <c r="D816" s="61"/>
      <c r="E816" s="6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  <c r="GH816" s="51"/>
      <c r="GI816" s="51"/>
      <c r="GJ816" s="51"/>
      <c r="GK816" s="51"/>
      <c r="GL816" s="51"/>
      <c r="GM816" s="51"/>
      <c r="GN816" s="51"/>
      <c r="GO816" s="51"/>
      <c r="GP816" s="51"/>
      <c r="GQ816" s="51"/>
      <c r="GR816" s="51"/>
      <c r="GS816" s="51"/>
      <c r="GT816" s="51"/>
      <c r="GU816" s="51"/>
      <c r="GV816" s="51"/>
      <c r="GW816" s="51"/>
      <c r="GX816" s="51"/>
      <c r="GY816" s="51"/>
      <c r="GZ816" s="51"/>
      <c r="HA816" s="51"/>
      <c r="HB816" s="51"/>
      <c r="HC816" s="51"/>
      <c r="HD816" s="51"/>
      <c r="HE816" s="51"/>
      <c r="HF816" s="51"/>
      <c r="HG816" s="51"/>
      <c r="HH816" s="51"/>
      <c r="HI816" s="51"/>
      <c r="HJ816" s="51"/>
      <c r="HK816" s="51"/>
      <c r="HL816" s="51"/>
      <c r="HM816" s="51"/>
      <c r="HN816" s="51"/>
      <c r="HO816" s="51"/>
      <c r="HP816" s="51"/>
      <c r="HQ816" s="51"/>
      <c r="HR816" s="51"/>
      <c r="HS816" s="51"/>
      <c r="HT816" s="51"/>
      <c r="HU816" s="51"/>
      <c r="HV816" s="51"/>
      <c r="HW816" s="51"/>
      <c r="HX816" s="51"/>
      <c r="HY816" s="51"/>
      <c r="HZ816" s="51"/>
      <c r="IA816" s="51"/>
      <c r="IB816" s="51"/>
      <c r="IC816" s="51"/>
      <c r="ID816" s="51"/>
      <c r="IE816" s="51"/>
      <c r="IF816" s="51"/>
      <c r="IG816" s="51"/>
      <c r="IH816" s="51"/>
      <c r="II816" s="51"/>
      <c r="IJ816" s="51"/>
      <c r="IK816" s="51"/>
      <c r="IL816" s="51"/>
      <c r="IM816" s="51"/>
      <c r="IN816" s="51"/>
      <c r="IO816" s="51"/>
      <c r="IP816" s="51"/>
      <c r="IQ816" s="51"/>
      <c r="IR816" s="51"/>
      <c r="IS816" s="51"/>
      <c r="IT816" s="51"/>
      <c r="IU816" s="51"/>
    </row>
    <row r="817" spans="1:255" ht="12.75" customHeight="1" x14ac:dyDescent="0.2">
      <c r="A817" s="61"/>
      <c r="B817" s="61"/>
      <c r="C817" s="61"/>
      <c r="D817" s="61"/>
      <c r="E817" s="6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  <c r="GH817" s="51"/>
      <c r="GI817" s="51"/>
      <c r="GJ817" s="51"/>
      <c r="GK817" s="51"/>
      <c r="GL817" s="51"/>
      <c r="GM817" s="51"/>
      <c r="GN817" s="51"/>
      <c r="GO817" s="51"/>
      <c r="GP817" s="51"/>
      <c r="GQ817" s="51"/>
      <c r="GR817" s="51"/>
      <c r="GS817" s="51"/>
      <c r="GT817" s="51"/>
      <c r="GU817" s="51"/>
      <c r="GV817" s="51"/>
      <c r="GW817" s="51"/>
      <c r="GX817" s="51"/>
      <c r="GY817" s="51"/>
      <c r="GZ817" s="51"/>
      <c r="HA817" s="51"/>
      <c r="HB817" s="51"/>
      <c r="HC817" s="51"/>
      <c r="HD817" s="51"/>
      <c r="HE817" s="51"/>
      <c r="HF817" s="51"/>
      <c r="HG817" s="51"/>
      <c r="HH817" s="51"/>
      <c r="HI817" s="51"/>
      <c r="HJ817" s="51"/>
      <c r="HK817" s="51"/>
      <c r="HL817" s="51"/>
      <c r="HM817" s="51"/>
      <c r="HN817" s="51"/>
      <c r="HO817" s="51"/>
      <c r="HP817" s="51"/>
      <c r="HQ817" s="51"/>
      <c r="HR817" s="51"/>
      <c r="HS817" s="51"/>
      <c r="HT817" s="51"/>
      <c r="HU817" s="51"/>
      <c r="HV817" s="51"/>
      <c r="HW817" s="51"/>
      <c r="HX817" s="51"/>
      <c r="HY817" s="51"/>
      <c r="HZ817" s="51"/>
      <c r="IA817" s="51"/>
      <c r="IB817" s="51"/>
      <c r="IC817" s="51"/>
      <c r="ID817" s="51"/>
      <c r="IE817" s="51"/>
      <c r="IF817" s="51"/>
      <c r="IG817" s="51"/>
      <c r="IH817" s="51"/>
      <c r="II817" s="51"/>
      <c r="IJ817" s="51"/>
      <c r="IK817" s="51"/>
      <c r="IL817" s="51"/>
      <c r="IM817" s="51"/>
      <c r="IN817" s="51"/>
      <c r="IO817" s="51"/>
      <c r="IP817" s="51"/>
      <c r="IQ817" s="51"/>
      <c r="IR817" s="51"/>
      <c r="IS817" s="51"/>
      <c r="IT817" s="51"/>
      <c r="IU817" s="51"/>
    </row>
    <row r="818" spans="1:255" ht="12.75" customHeight="1" x14ac:dyDescent="0.2">
      <c r="A818" s="61"/>
      <c r="B818" s="61"/>
      <c r="C818" s="61"/>
      <c r="D818" s="61"/>
      <c r="E818" s="6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  <c r="GH818" s="51"/>
      <c r="GI818" s="51"/>
      <c r="GJ818" s="51"/>
      <c r="GK818" s="51"/>
      <c r="GL818" s="51"/>
      <c r="GM818" s="51"/>
      <c r="GN818" s="51"/>
      <c r="GO818" s="51"/>
      <c r="GP818" s="51"/>
      <c r="GQ818" s="51"/>
      <c r="GR818" s="51"/>
      <c r="GS818" s="51"/>
      <c r="GT818" s="51"/>
      <c r="GU818" s="51"/>
      <c r="GV818" s="51"/>
      <c r="GW818" s="51"/>
      <c r="GX818" s="51"/>
      <c r="GY818" s="51"/>
      <c r="GZ818" s="51"/>
      <c r="HA818" s="51"/>
      <c r="HB818" s="51"/>
      <c r="HC818" s="51"/>
      <c r="HD818" s="51"/>
      <c r="HE818" s="51"/>
      <c r="HF818" s="51"/>
      <c r="HG818" s="51"/>
      <c r="HH818" s="51"/>
      <c r="HI818" s="51"/>
      <c r="HJ818" s="51"/>
      <c r="HK818" s="51"/>
      <c r="HL818" s="51"/>
      <c r="HM818" s="51"/>
      <c r="HN818" s="51"/>
      <c r="HO818" s="51"/>
      <c r="HP818" s="51"/>
      <c r="HQ818" s="51"/>
      <c r="HR818" s="51"/>
      <c r="HS818" s="51"/>
      <c r="HT818" s="51"/>
      <c r="HU818" s="51"/>
      <c r="HV818" s="51"/>
      <c r="HW818" s="51"/>
      <c r="HX818" s="51"/>
      <c r="HY818" s="51"/>
      <c r="HZ818" s="51"/>
      <c r="IA818" s="51"/>
      <c r="IB818" s="51"/>
      <c r="IC818" s="51"/>
      <c r="ID818" s="51"/>
      <c r="IE818" s="51"/>
      <c r="IF818" s="51"/>
      <c r="IG818" s="51"/>
      <c r="IH818" s="51"/>
      <c r="II818" s="51"/>
      <c r="IJ818" s="51"/>
      <c r="IK818" s="51"/>
      <c r="IL818" s="51"/>
      <c r="IM818" s="51"/>
      <c r="IN818" s="51"/>
      <c r="IO818" s="51"/>
      <c r="IP818" s="51"/>
      <c r="IQ818" s="51"/>
      <c r="IR818" s="51"/>
      <c r="IS818" s="51"/>
      <c r="IT818" s="51"/>
      <c r="IU818" s="51"/>
    </row>
    <row r="819" spans="1:255" ht="12.75" customHeight="1" x14ac:dyDescent="0.2">
      <c r="A819" s="61"/>
      <c r="B819" s="61"/>
      <c r="C819" s="61"/>
      <c r="D819" s="61"/>
      <c r="E819" s="6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  <c r="GH819" s="51"/>
      <c r="GI819" s="51"/>
      <c r="GJ819" s="51"/>
      <c r="GK819" s="51"/>
      <c r="GL819" s="51"/>
      <c r="GM819" s="51"/>
      <c r="GN819" s="51"/>
      <c r="GO819" s="51"/>
      <c r="GP819" s="51"/>
      <c r="GQ819" s="51"/>
      <c r="GR819" s="51"/>
      <c r="GS819" s="51"/>
      <c r="GT819" s="51"/>
      <c r="GU819" s="51"/>
      <c r="GV819" s="51"/>
      <c r="GW819" s="51"/>
      <c r="GX819" s="51"/>
      <c r="GY819" s="51"/>
      <c r="GZ819" s="51"/>
      <c r="HA819" s="51"/>
      <c r="HB819" s="51"/>
      <c r="HC819" s="51"/>
      <c r="HD819" s="51"/>
      <c r="HE819" s="51"/>
      <c r="HF819" s="51"/>
      <c r="HG819" s="51"/>
      <c r="HH819" s="51"/>
      <c r="HI819" s="51"/>
      <c r="HJ819" s="51"/>
      <c r="HK819" s="51"/>
      <c r="HL819" s="51"/>
      <c r="HM819" s="51"/>
      <c r="HN819" s="51"/>
      <c r="HO819" s="51"/>
      <c r="HP819" s="51"/>
      <c r="HQ819" s="51"/>
      <c r="HR819" s="51"/>
      <c r="HS819" s="51"/>
      <c r="HT819" s="51"/>
      <c r="HU819" s="51"/>
      <c r="HV819" s="51"/>
      <c r="HW819" s="51"/>
      <c r="HX819" s="51"/>
      <c r="HY819" s="51"/>
      <c r="HZ819" s="51"/>
      <c r="IA819" s="51"/>
      <c r="IB819" s="51"/>
      <c r="IC819" s="51"/>
      <c r="ID819" s="51"/>
      <c r="IE819" s="51"/>
      <c r="IF819" s="51"/>
      <c r="IG819" s="51"/>
      <c r="IH819" s="51"/>
      <c r="II819" s="51"/>
      <c r="IJ819" s="51"/>
      <c r="IK819" s="51"/>
      <c r="IL819" s="51"/>
      <c r="IM819" s="51"/>
      <c r="IN819" s="51"/>
      <c r="IO819" s="51"/>
      <c r="IP819" s="51"/>
      <c r="IQ819" s="51"/>
      <c r="IR819" s="51"/>
      <c r="IS819" s="51"/>
      <c r="IT819" s="51"/>
      <c r="IU819" s="51"/>
    </row>
    <row r="820" spans="1:255" ht="12.75" customHeight="1" x14ac:dyDescent="0.2">
      <c r="A820" s="61"/>
      <c r="B820" s="61"/>
      <c r="C820" s="61"/>
      <c r="D820" s="61"/>
      <c r="E820" s="6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  <c r="GH820" s="51"/>
      <c r="GI820" s="51"/>
      <c r="GJ820" s="51"/>
      <c r="GK820" s="51"/>
      <c r="GL820" s="51"/>
      <c r="GM820" s="51"/>
      <c r="GN820" s="51"/>
      <c r="GO820" s="51"/>
      <c r="GP820" s="51"/>
      <c r="GQ820" s="51"/>
      <c r="GR820" s="51"/>
      <c r="GS820" s="51"/>
      <c r="GT820" s="51"/>
      <c r="GU820" s="51"/>
      <c r="GV820" s="51"/>
      <c r="GW820" s="51"/>
      <c r="GX820" s="51"/>
      <c r="GY820" s="51"/>
      <c r="GZ820" s="51"/>
      <c r="HA820" s="51"/>
      <c r="HB820" s="51"/>
      <c r="HC820" s="51"/>
      <c r="HD820" s="51"/>
      <c r="HE820" s="51"/>
      <c r="HF820" s="51"/>
      <c r="HG820" s="51"/>
      <c r="HH820" s="51"/>
      <c r="HI820" s="51"/>
      <c r="HJ820" s="51"/>
      <c r="HK820" s="51"/>
      <c r="HL820" s="51"/>
      <c r="HM820" s="51"/>
      <c r="HN820" s="51"/>
      <c r="HO820" s="51"/>
      <c r="HP820" s="51"/>
      <c r="HQ820" s="51"/>
      <c r="HR820" s="51"/>
      <c r="HS820" s="51"/>
      <c r="HT820" s="51"/>
      <c r="HU820" s="51"/>
      <c r="HV820" s="51"/>
      <c r="HW820" s="51"/>
      <c r="HX820" s="51"/>
      <c r="HY820" s="51"/>
      <c r="HZ820" s="51"/>
      <c r="IA820" s="51"/>
      <c r="IB820" s="51"/>
      <c r="IC820" s="51"/>
      <c r="ID820" s="51"/>
      <c r="IE820" s="51"/>
      <c r="IF820" s="51"/>
      <c r="IG820" s="51"/>
      <c r="IH820" s="51"/>
      <c r="II820" s="51"/>
      <c r="IJ820" s="51"/>
      <c r="IK820" s="51"/>
      <c r="IL820" s="51"/>
      <c r="IM820" s="51"/>
      <c r="IN820" s="51"/>
      <c r="IO820" s="51"/>
      <c r="IP820" s="51"/>
      <c r="IQ820" s="51"/>
      <c r="IR820" s="51"/>
      <c r="IS820" s="51"/>
      <c r="IT820" s="51"/>
      <c r="IU820" s="51"/>
    </row>
    <row r="821" spans="1:255" ht="12.75" customHeight="1" x14ac:dyDescent="0.2">
      <c r="A821" s="61"/>
      <c r="B821" s="61"/>
      <c r="C821" s="61"/>
      <c r="D821" s="61"/>
      <c r="E821" s="6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  <c r="GH821" s="51"/>
      <c r="GI821" s="51"/>
      <c r="GJ821" s="51"/>
      <c r="GK821" s="51"/>
      <c r="GL821" s="51"/>
      <c r="GM821" s="51"/>
      <c r="GN821" s="51"/>
      <c r="GO821" s="51"/>
      <c r="GP821" s="51"/>
      <c r="GQ821" s="51"/>
      <c r="GR821" s="51"/>
      <c r="GS821" s="51"/>
      <c r="GT821" s="51"/>
      <c r="GU821" s="51"/>
      <c r="GV821" s="51"/>
      <c r="GW821" s="51"/>
      <c r="GX821" s="51"/>
      <c r="GY821" s="51"/>
      <c r="GZ821" s="51"/>
      <c r="HA821" s="51"/>
      <c r="HB821" s="51"/>
      <c r="HC821" s="51"/>
      <c r="HD821" s="51"/>
      <c r="HE821" s="51"/>
      <c r="HF821" s="51"/>
      <c r="HG821" s="51"/>
      <c r="HH821" s="51"/>
      <c r="HI821" s="51"/>
      <c r="HJ821" s="51"/>
      <c r="HK821" s="51"/>
      <c r="HL821" s="51"/>
      <c r="HM821" s="51"/>
      <c r="HN821" s="51"/>
      <c r="HO821" s="51"/>
      <c r="HP821" s="51"/>
      <c r="HQ821" s="51"/>
      <c r="HR821" s="51"/>
      <c r="HS821" s="51"/>
      <c r="HT821" s="51"/>
      <c r="HU821" s="51"/>
      <c r="HV821" s="51"/>
      <c r="HW821" s="51"/>
      <c r="HX821" s="51"/>
      <c r="HY821" s="51"/>
      <c r="HZ821" s="51"/>
      <c r="IA821" s="51"/>
      <c r="IB821" s="51"/>
      <c r="IC821" s="51"/>
      <c r="ID821" s="51"/>
      <c r="IE821" s="51"/>
      <c r="IF821" s="51"/>
      <c r="IG821" s="51"/>
      <c r="IH821" s="51"/>
      <c r="II821" s="51"/>
      <c r="IJ821" s="51"/>
      <c r="IK821" s="51"/>
      <c r="IL821" s="51"/>
      <c r="IM821" s="51"/>
      <c r="IN821" s="51"/>
      <c r="IO821" s="51"/>
      <c r="IP821" s="51"/>
      <c r="IQ821" s="51"/>
      <c r="IR821" s="51"/>
      <c r="IS821" s="51"/>
      <c r="IT821" s="51"/>
      <c r="IU821" s="51"/>
    </row>
    <row r="822" spans="1:255" ht="12.75" customHeight="1" x14ac:dyDescent="0.2">
      <c r="A822" s="61"/>
      <c r="B822" s="61"/>
      <c r="C822" s="61"/>
      <c r="D822" s="61"/>
      <c r="E822" s="6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  <c r="GH822" s="51"/>
      <c r="GI822" s="51"/>
      <c r="GJ822" s="51"/>
      <c r="GK822" s="51"/>
      <c r="GL822" s="51"/>
      <c r="GM822" s="51"/>
      <c r="GN822" s="51"/>
      <c r="GO822" s="51"/>
      <c r="GP822" s="51"/>
      <c r="GQ822" s="51"/>
      <c r="GR822" s="51"/>
      <c r="GS822" s="51"/>
      <c r="GT822" s="51"/>
      <c r="GU822" s="51"/>
      <c r="GV822" s="51"/>
      <c r="GW822" s="51"/>
      <c r="GX822" s="51"/>
      <c r="GY822" s="51"/>
      <c r="GZ822" s="51"/>
      <c r="HA822" s="51"/>
      <c r="HB822" s="51"/>
      <c r="HC822" s="51"/>
      <c r="HD822" s="51"/>
      <c r="HE822" s="51"/>
      <c r="HF822" s="51"/>
      <c r="HG822" s="51"/>
      <c r="HH822" s="51"/>
      <c r="HI822" s="51"/>
      <c r="HJ822" s="51"/>
      <c r="HK822" s="51"/>
      <c r="HL822" s="51"/>
      <c r="HM822" s="51"/>
      <c r="HN822" s="51"/>
      <c r="HO822" s="51"/>
      <c r="HP822" s="51"/>
      <c r="HQ822" s="51"/>
      <c r="HR822" s="51"/>
      <c r="HS822" s="51"/>
      <c r="HT822" s="51"/>
      <c r="HU822" s="51"/>
      <c r="HV822" s="51"/>
      <c r="HW822" s="51"/>
      <c r="HX822" s="51"/>
      <c r="HY822" s="51"/>
      <c r="HZ822" s="51"/>
      <c r="IA822" s="51"/>
      <c r="IB822" s="51"/>
      <c r="IC822" s="51"/>
      <c r="ID822" s="51"/>
      <c r="IE822" s="51"/>
      <c r="IF822" s="51"/>
      <c r="IG822" s="51"/>
      <c r="IH822" s="51"/>
      <c r="II822" s="51"/>
      <c r="IJ822" s="51"/>
      <c r="IK822" s="51"/>
      <c r="IL822" s="51"/>
      <c r="IM822" s="51"/>
      <c r="IN822" s="51"/>
      <c r="IO822" s="51"/>
      <c r="IP822" s="51"/>
      <c r="IQ822" s="51"/>
      <c r="IR822" s="51"/>
      <c r="IS822" s="51"/>
      <c r="IT822" s="51"/>
      <c r="IU822" s="51"/>
    </row>
    <row r="823" spans="1:255" ht="12.75" customHeight="1" x14ac:dyDescent="0.2">
      <c r="A823" s="61"/>
      <c r="B823" s="61"/>
      <c r="C823" s="61"/>
      <c r="D823" s="61"/>
      <c r="E823" s="6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  <c r="GH823" s="51"/>
      <c r="GI823" s="51"/>
      <c r="GJ823" s="51"/>
      <c r="GK823" s="51"/>
      <c r="GL823" s="51"/>
      <c r="GM823" s="51"/>
      <c r="GN823" s="51"/>
      <c r="GO823" s="51"/>
      <c r="GP823" s="51"/>
      <c r="GQ823" s="51"/>
      <c r="GR823" s="51"/>
      <c r="GS823" s="51"/>
      <c r="GT823" s="51"/>
      <c r="GU823" s="51"/>
      <c r="GV823" s="51"/>
      <c r="GW823" s="51"/>
      <c r="GX823" s="51"/>
      <c r="GY823" s="51"/>
      <c r="GZ823" s="51"/>
      <c r="HA823" s="51"/>
      <c r="HB823" s="51"/>
      <c r="HC823" s="51"/>
      <c r="HD823" s="51"/>
      <c r="HE823" s="51"/>
      <c r="HF823" s="51"/>
      <c r="HG823" s="51"/>
      <c r="HH823" s="51"/>
      <c r="HI823" s="51"/>
      <c r="HJ823" s="51"/>
      <c r="HK823" s="51"/>
      <c r="HL823" s="51"/>
      <c r="HM823" s="51"/>
      <c r="HN823" s="51"/>
      <c r="HO823" s="51"/>
      <c r="HP823" s="51"/>
      <c r="HQ823" s="51"/>
      <c r="HR823" s="51"/>
      <c r="HS823" s="51"/>
      <c r="HT823" s="51"/>
      <c r="HU823" s="51"/>
      <c r="HV823" s="51"/>
      <c r="HW823" s="51"/>
      <c r="HX823" s="51"/>
      <c r="HY823" s="51"/>
      <c r="HZ823" s="51"/>
      <c r="IA823" s="51"/>
      <c r="IB823" s="51"/>
      <c r="IC823" s="51"/>
      <c r="ID823" s="51"/>
      <c r="IE823" s="51"/>
      <c r="IF823" s="51"/>
      <c r="IG823" s="51"/>
      <c r="IH823" s="51"/>
      <c r="II823" s="51"/>
      <c r="IJ823" s="51"/>
      <c r="IK823" s="51"/>
      <c r="IL823" s="51"/>
      <c r="IM823" s="51"/>
      <c r="IN823" s="51"/>
      <c r="IO823" s="51"/>
      <c r="IP823" s="51"/>
      <c r="IQ823" s="51"/>
      <c r="IR823" s="51"/>
      <c r="IS823" s="51"/>
      <c r="IT823" s="51"/>
      <c r="IU823" s="51"/>
    </row>
    <row r="824" spans="1:255" ht="12.75" customHeight="1" x14ac:dyDescent="0.2">
      <c r="A824" s="61"/>
      <c r="B824" s="61"/>
      <c r="C824" s="61"/>
      <c r="D824" s="61"/>
      <c r="E824" s="6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  <c r="GH824" s="51"/>
      <c r="GI824" s="51"/>
      <c r="GJ824" s="51"/>
      <c r="GK824" s="51"/>
      <c r="GL824" s="51"/>
      <c r="GM824" s="51"/>
      <c r="GN824" s="51"/>
      <c r="GO824" s="51"/>
      <c r="GP824" s="51"/>
      <c r="GQ824" s="51"/>
      <c r="GR824" s="51"/>
      <c r="GS824" s="51"/>
      <c r="GT824" s="51"/>
      <c r="GU824" s="51"/>
      <c r="GV824" s="51"/>
      <c r="GW824" s="51"/>
      <c r="GX824" s="51"/>
      <c r="GY824" s="51"/>
      <c r="GZ824" s="51"/>
      <c r="HA824" s="51"/>
      <c r="HB824" s="51"/>
      <c r="HC824" s="51"/>
      <c r="HD824" s="51"/>
      <c r="HE824" s="51"/>
      <c r="HF824" s="51"/>
      <c r="HG824" s="51"/>
      <c r="HH824" s="51"/>
      <c r="HI824" s="51"/>
      <c r="HJ824" s="51"/>
      <c r="HK824" s="51"/>
      <c r="HL824" s="51"/>
      <c r="HM824" s="51"/>
      <c r="HN824" s="51"/>
      <c r="HO824" s="51"/>
      <c r="HP824" s="51"/>
      <c r="HQ824" s="51"/>
      <c r="HR824" s="51"/>
      <c r="HS824" s="51"/>
      <c r="HT824" s="51"/>
      <c r="HU824" s="51"/>
      <c r="HV824" s="51"/>
      <c r="HW824" s="51"/>
      <c r="HX824" s="51"/>
      <c r="HY824" s="51"/>
      <c r="HZ824" s="51"/>
      <c r="IA824" s="51"/>
      <c r="IB824" s="51"/>
      <c r="IC824" s="51"/>
      <c r="ID824" s="51"/>
      <c r="IE824" s="51"/>
      <c r="IF824" s="51"/>
      <c r="IG824" s="51"/>
      <c r="IH824" s="51"/>
      <c r="II824" s="51"/>
      <c r="IJ824" s="51"/>
      <c r="IK824" s="51"/>
      <c r="IL824" s="51"/>
      <c r="IM824" s="51"/>
      <c r="IN824" s="51"/>
      <c r="IO824" s="51"/>
      <c r="IP824" s="51"/>
      <c r="IQ824" s="51"/>
      <c r="IR824" s="51"/>
      <c r="IS824" s="51"/>
      <c r="IT824" s="51"/>
      <c r="IU824" s="51"/>
    </row>
    <row r="825" spans="1:255" ht="12.75" customHeight="1" x14ac:dyDescent="0.2">
      <c r="A825" s="61"/>
      <c r="B825" s="61"/>
      <c r="C825" s="61"/>
      <c r="D825" s="61"/>
      <c r="E825" s="6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  <c r="GH825" s="51"/>
      <c r="GI825" s="51"/>
      <c r="GJ825" s="51"/>
      <c r="GK825" s="51"/>
      <c r="GL825" s="51"/>
      <c r="GM825" s="51"/>
      <c r="GN825" s="51"/>
      <c r="GO825" s="51"/>
      <c r="GP825" s="51"/>
      <c r="GQ825" s="51"/>
      <c r="GR825" s="51"/>
      <c r="GS825" s="51"/>
      <c r="GT825" s="51"/>
      <c r="GU825" s="51"/>
      <c r="GV825" s="51"/>
      <c r="GW825" s="51"/>
      <c r="GX825" s="51"/>
      <c r="GY825" s="51"/>
      <c r="GZ825" s="51"/>
      <c r="HA825" s="51"/>
      <c r="HB825" s="51"/>
      <c r="HC825" s="51"/>
      <c r="HD825" s="51"/>
      <c r="HE825" s="51"/>
      <c r="HF825" s="51"/>
      <c r="HG825" s="51"/>
      <c r="HH825" s="51"/>
      <c r="HI825" s="51"/>
      <c r="HJ825" s="51"/>
      <c r="HK825" s="51"/>
      <c r="HL825" s="51"/>
      <c r="HM825" s="51"/>
      <c r="HN825" s="51"/>
      <c r="HO825" s="51"/>
      <c r="HP825" s="51"/>
      <c r="HQ825" s="51"/>
      <c r="HR825" s="51"/>
      <c r="HS825" s="51"/>
      <c r="HT825" s="51"/>
      <c r="HU825" s="51"/>
      <c r="HV825" s="51"/>
      <c r="HW825" s="51"/>
      <c r="HX825" s="51"/>
      <c r="HY825" s="51"/>
      <c r="HZ825" s="51"/>
      <c r="IA825" s="51"/>
      <c r="IB825" s="51"/>
      <c r="IC825" s="51"/>
      <c r="ID825" s="51"/>
      <c r="IE825" s="51"/>
      <c r="IF825" s="51"/>
      <c r="IG825" s="51"/>
      <c r="IH825" s="51"/>
      <c r="II825" s="51"/>
      <c r="IJ825" s="51"/>
      <c r="IK825" s="51"/>
      <c r="IL825" s="51"/>
      <c r="IM825" s="51"/>
      <c r="IN825" s="51"/>
      <c r="IO825" s="51"/>
      <c r="IP825" s="51"/>
      <c r="IQ825" s="51"/>
      <c r="IR825" s="51"/>
      <c r="IS825" s="51"/>
      <c r="IT825" s="51"/>
      <c r="IU825" s="51"/>
    </row>
    <row r="826" spans="1:255" ht="12.75" customHeight="1" x14ac:dyDescent="0.2">
      <c r="A826" s="61"/>
      <c r="B826" s="61"/>
      <c r="C826" s="61"/>
      <c r="D826" s="61"/>
      <c r="E826" s="6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  <c r="GH826" s="51"/>
      <c r="GI826" s="51"/>
      <c r="GJ826" s="51"/>
      <c r="GK826" s="51"/>
      <c r="GL826" s="51"/>
      <c r="GM826" s="51"/>
      <c r="GN826" s="51"/>
      <c r="GO826" s="51"/>
      <c r="GP826" s="51"/>
      <c r="GQ826" s="51"/>
      <c r="GR826" s="51"/>
      <c r="GS826" s="51"/>
      <c r="GT826" s="51"/>
      <c r="GU826" s="51"/>
      <c r="GV826" s="51"/>
      <c r="GW826" s="51"/>
      <c r="GX826" s="51"/>
      <c r="GY826" s="51"/>
      <c r="GZ826" s="51"/>
      <c r="HA826" s="51"/>
      <c r="HB826" s="51"/>
      <c r="HC826" s="51"/>
      <c r="HD826" s="51"/>
      <c r="HE826" s="51"/>
      <c r="HF826" s="51"/>
      <c r="HG826" s="51"/>
      <c r="HH826" s="51"/>
      <c r="HI826" s="51"/>
      <c r="HJ826" s="51"/>
      <c r="HK826" s="51"/>
      <c r="HL826" s="51"/>
      <c r="HM826" s="51"/>
      <c r="HN826" s="51"/>
      <c r="HO826" s="51"/>
      <c r="HP826" s="51"/>
      <c r="HQ826" s="51"/>
      <c r="HR826" s="51"/>
      <c r="HS826" s="51"/>
      <c r="HT826" s="51"/>
      <c r="HU826" s="51"/>
      <c r="HV826" s="51"/>
      <c r="HW826" s="51"/>
      <c r="HX826" s="51"/>
      <c r="HY826" s="51"/>
      <c r="HZ826" s="51"/>
      <c r="IA826" s="51"/>
      <c r="IB826" s="51"/>
      <c r="IC826" s="51"/>
      <c r="ID826" s="51"/>
      <c r="IE826" s="51"/>
      <c r="IF826" s="51"/>
      <c r="IG826" s="51"/>
      <c r="IH826" s="51"/>
      <c r="II826" s="51"/>
      <c r="IJ826" s="51"/>
      <c r="IK826" s="51"/>
      <c r="IL826" s="51"/>
      <c r="IM826" s="51"/>
      <c r="IN826" s="51"/>
      <c r="IO826" s="51"/>
      <c r="IP826" s="51"/>
      <c r="IQ826" s="51"/>
      <c r="IR826" s="51"/>
      <c r="IS826" s="51"/>
      <c r="IT826" s="51"/>
      <c r="IU826" s="51"/>
    </row>
    <row r="827" spans="1:255" ht="12.75" customHeight="1" x14ac:dyDescent="0.2">
      <c r="A827" s="61"/>
      <c r="B827" s="61"/>
      <c r="C827" s="61"/>
      <c r="D827" s="61"/>
      <c r="E827" s="6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  <c r="GH827" s="51"/>
      <c r="GI827" s="51"/>
      <c r="GJ827" s="51"/>
      <c r="GK827" s="51"/>
      <c r="GL827" s="51"/>
      <c r="GM827" s="51"/>
      <c r="GN827" s="51"/>
      <c r="GO827" s="51"/>
      <c r="GP827" s="51"/>
      <c r="GQ827" s="51"/>
      <c r="GR827" s="51"/>
      <c r="GS827" s="51"/>
      <c r="GT827" s="51"/>
      <c r="GU827" s="51"/>
      <c r="GV827" s="51"/>
      <c r="GW827" s="51"/>
      <c r="GX827" s="51"/>
      <c r="GY827" s="51"/>
      <c r="GZ827" s="51"/>
      <c r="HA827" s="51"/>
      <c r="HB827" s="51"/>
      <c r="HC827" s="51"/>
      <c r="HD827" s="51"/>
      <c r="HE827" s="51"/>
      <c r="HF827" s="51"/>
      <c r="HG827" s="51"/>
      <c r="HH827" s="51"/>
      <c r="HI827" s="51"/>
      <c r="HJ827" s="51"/>
      <c r="HK827" s="51"/>
      <c r="HL827" s="51"/>
      <c r="HM827" s="51"/>
      <c r="HN827" s="51"/>
      <c r="HO827" s="51"/>
      <c r="HP827" s="51"/>
      <c r="HQ827" s="51"/>
      <c r="HR827" s="51"/>
      <c r="HS827" s="51"/>
      <c r="HT827" s="51"/>
      <c r="HU827" s="51"/>
      <c r="HV827" s="51"/>
      <c r="HW827" s="51"/>
      <c r="HX827" s="51"/>
      <c r="HY827" s="51"/>
      <c r="HZ827" s="51"/>
      <c r="IA827" s="51"/>
      <c r="IB827" s="51"/>
      <c r="IC827" s="51"/>
      <c r="ID827" s="51"/>
      <c r="IE827" s="51"/>
      <c r="IF827" s="51"/>
      <c r="IG827" s="51"/>
      <c r="IH827" s="51"/>
      <c r="II827" s="51"/>
      <c r="IJ827" s="51"/>
      <c r="IK827" s="51"/>
      <c r="IL827" s="51"/>
      <c r="IM827" s="51"/>
      <c r="IN827" s="51"/>
      <c r="IO827" s="51"/>
      <c r="IP827" s="51"/>
      <c r="IQ827" s="51"/>
      <c r="IR827" s="51"/>
      <c r="IS827" s="51"/>
      <c r="IT827" s="51"/>
      <c r="IU827" s="51"/>
    </row>
    <row r="828" spans="1:255" ht="12.75" customHeight="1" x14ac:dyDescent="0.2">
      <c r="A828" s="61"/>
      <c r="B828" s="61"/>
      <c r="C828" s="61"/>
      <c r="D828" s="61"/>
      <c r="E828" s="6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  <c r="GH828" s="51"/>
      <c r="GI828" s="51"/>
      <c r="GJ828" s="51"/>
      <c r="GK828" s="51"/>
      <c r="GL828" s="51"/>
      <c r="GM828" s="51"/>
      <c r="GN828" s="51"/>
      <c r="GO828" s="51"/>
      <c r="GP828" s="51"/>
      <c r="GQ828" s="51"/>
      <c r="GR828" s="51"/>
      <c r="GS828" s="51"/>
      <c r="GT828" s="51"/>
      <c r="GU828" s="51"/>
      <c r="GV828" s="51"/>
      <c r="GW828" s="51"/>
      <c r="GX828" s="51"/>
      <c r="GY828" s="51"/>
      <c r="GZ828" s="51"/>
      <c r="HA828" s="51"/>
      <c r="HB828" s="51"/>
      <c r="HC828" s="51"/>
      <c r="HD828" s="51"/>
      <c r="HE828" s="51"/>
      <c r="HF828" s="51"/>
      <c r="HG828" s="51"/>
      <c r="HH828" s="51"/>
      <c r="HI828" s="51"/>
      <c r="HJ828" s="51"/>
      <c r="HK828" s="51"/>
      <c r="HL828" s="51"/>
      <c r="HM828" s="51"/>
      <c r="HN828" s="51"/>
      <c r="HO828" s="51"/>
      <c r="HP828" s="51"/>
      <c r="HQ828" s="51"/>
      <c r="HR828" s="51"/>
      <c r="HS828" s="51"/>
      <c r="HT828" s="51"/>
      <c r="HU828" s="51"/>
      <c r="HV828" s="51"/>
      <c r="HW828" s="51"/>
      <c r="HX828" s="51"/>
      <c r="HY828" s="51"/>
      <c r="HZ828" s="51"/>
      <c r="IA828" s="51"/>
      <c r="IB828" s="51"/>
      <c r="IC828" s="51"/>
      <c r="ID828" s="51"/>
      <c r="IE828" s="51"/>
      <c r="IF828" s="51"/>
      <c r="IG828" s="51"/>
      <c r="IH828" s="51"/>
      <c r="II828" s="51"/>
      <c r="IJ828" s="51"/>
      <c r="IK828" s="51"/>
      <c r="IL828" s="51"/>
      <c r="IM828" s="51"/>
      <c r="IN828" s="51"/>
      <c r="IO828" s="51"/>
      <c r="IP828" s="51"/>
      <c r="IQ828" s="51"/>
      <c r="IR828" s="51"/>
      <c r="IS828" s="51"/>
      <c r="IT828" s="51"/>
      <c r="IU828" s="51"/>
    </row>
    <row r="829" spans="1:255" ht="12.75" customHeight="1" x14ac:dyDescent="0.2">
      <c r="A829" s="61"/>
      <c r="B829" s="61"/>
      <c r="C829" s="61"/>
      <c r="D829" s="61"/>
      <c r="E829" s="6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  <c r="GH829" s="51"/>
      <c r="GI829" s="51"/>
      <c r="GJ829" s="51"/>
      <c r="GK829" s="51"/>
      <c r="GL829" s="51"/>
      <c r="GM829" s="51"/>
      <c r="GN829" s="51"/>
      <c r="GO829" s="51"/>
      <c r="GP829" s="51"/>
      <c r="GQ829" s="51"/>
      <c r="GR829" s="51"/>
      <c r="GS829" s="51"/>
      <c r="GT829" s="51"/>
      <c r="GU829" s="51"/>
      <c r="GV829" s="51"/>
      <c r="GW829" s="51"/>
      <c r="GX829" s="51"/>
      <c r="GY829" s="51"/>
      <c r="GZ829" s="51"/>
      <c r="HA829" s="51"/>
      <c r="HB829" s="51"/>
      <c r="HC829" s="51"/>
      <c r="HD829" s="51"/>
      <c r="HE829" s="51"/>
      <c r="HF829" s="51"/>
      <c r="HG829" s="51"/>
      <c r="HH829" s="51"/>
      <c r="HI829" s="51"/>
      <c r="HJ829" s="51"/>
      <c r="HK829" s="51"/>
      <c r="HL829" s="51"/>
      <c r="HM829" s="51"/>
      <c r="HN829" s="51"/>
      <c r="HO829" s="51"/>
      <c r="HP829" s="51"/>
      <c r="HQ829" s="51"/>
      <c r="HR829" s="51"/>
      <c r="HS829" s="51"/>
      <c r="HT829" s="51"/>
      <c r="HU829" s="51"/>
      <c r="HV829" s="51"/>
      <c r="HW829" s="51"/>
      <c r="HX829" s="51"/>
      <c r="HY829" s="51"/>
      <c r="HZ829" s="51"/>
      <c r="IA829" s="51"/>
      <c r="IB829" s="51"/>
      <c r="IC829" s="51"/>
      <c r="ID829" s="51"/>
      <c r="IE829" s="51"/>
      <c r="IF829" s="51"/>
      <c r="IG829" s="51"/>
      <c r="IH829" s="51"/>
      <c r="II829" s="51"/>
      <c r="IJ829" s="51"/>
      <c r="IK829" s="51"/>
      <c r="IL829" s="51"/>
      <c r="IM829" s="51"/>
      <c r="IN829" s="51"/>
      <c r="IO829" s="51"/>
      <c r="IP829" s="51"/>
      <c r="IQ829" s="51"/>
      <c r="IR829" s="51"/>
      <c r="IS829" s="51"/>
      <c r="IT829" s="51"/>
      <c r="IU829" s="51"/>
    </row>
    <row r="830" spans="1:255" ht="12.75" customHeight="1" x14ac:dyDescent="0.2">
      <c r="A830" s="61"/>
      <c r="B830" s="61"/>
      <c r="C830" s="61"/>
      <c r="D830" s="61"/>
      <c r="E830" s="6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  <c r="GH830" s="51"/>
      <c r="GI830" s="51"/>
      <c r="GJ830" s="51"/>
      <c r="GK830" s="51"/>
      <c r="GL830" s="51"/>
      <c r="GM830" s="51"/>
      <c r="GN830" s="51"/>
      <c r="GO830" s="51"/>
      <c r="GP830" s="51"/>
      <c r="GQ830" s="51"/>
      <c r="GR830" s="51"/>
      <c r="GS830" s="51"/>
      <c r="GT830" s="51"/>
      <c r="GU830" s="51"/>
      <c r="GV830" s="51"/>
      <c r="GW830" s="51"/>
      <c r="GX830" s="51"/>
      <c r="GY830" s="51"/>
      <c r="GZ830" s="51"/>
      <c r="HA830" s="51"/>
      <c r="HB830" s="51"/>
      <c r="HC830" s="51"/>
      <c r="HD830" s="51"/>
      <c r="HE830" s="51"/>
      <c r="HF830" s="51"/>
      <c r="HG830" s="51"/>
      <c r="HH830" s="51"/>
      <c r="HI830" s="51"/>
      <c r="HJ830" s="51"/>
      <c r="HK830" s="51"/>
      <c r="HL830" s="51"/>
      <c r="HM830" s="51"/>
      <c r="HN830" s="51"/>
      <c r="HO830" s="51"/>
      <c r="HP830" s="51"/>
      <c r="HQ830" s="51"/>
      <c r="HR830" s="51"/>
      <c r="HS830" s="51"/>
      <c r="HT830" s="51"/>
      <c r="HU830" s="51"/>
      <c r="HV830" s="51"/>
      <c r="HW830" s="51"/>
      <c r="HX830" s="51"/>
      <c r="HY830" s="51"/>
      <c r="HZ830" s="51"/>
      <c r="IA830" s="51"/>
      <c r="IB830" s="51"/>
      <c r="IC830" s="51"/>
      <c r="ID830" s="51"/>
      <c r="IE830" s="51"/>
      <c r="IF830" s="51"/>
      <c r="IG830" s="51"/>
      <c r="IH830" s="51"/>
      <c r="II830" s="51"/>
      <c r="IJ830" s="51"/>
      <c r="IK830" s="51"/>
      <c r="IL830" s="51"/>
      <c r="IM830" s="51"/>
      <c r="IN830" s="51"/>
      <c r="IO830" s="51"/>
      <c r="IP830" s="51"/>
      <c r="IQ830" s="51"/>
      <c r="IR830" s="51"/>
      <c r="IS830" s="51"/>
      <c r="IT830" s="51"/>
      <c r="IU830" s="51"/>
    </row>
    <row r="831" spans="1:255" ht="12.75" customHeight="1" x14ac:dyDescent="0.2">
      <c r="A831" s="61"/>
      <c r="B831" s="61"/>
      <c r="C831" s="61"/>
      <c r="D831" s="61"/>
      <c r="E831" s="6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  <c r="GH831" s="51"/>
      <c r="GI831" s="51"/>
      <c r="GJ831" s="51"/>
      <c r="GK831" s="51"/>
      <c r="GL831" s="51"/>
      <c r="GM831" s="51"/>
      <c r="GN831" s="51"/>
      <c r="GO831" s="51"/>
      <c r="GP831" s="51"/>
      <c r="GQ831" s="51"/>
      <c r="GR831" s="51"/>
      <c r="GS831" s="51"/>
      <c r="GT831" s="51"/>
      <c r="GU831" s="51"/>
      <c r="GV831" s="51"/>
      <c r="GW831" s="51"/>
      <c r="GX831" s="51"/>
      <c r="GY831" s="51"/>
      <c r="GZ831" s="51"/>
      <c r="HA831" s="51"/>
      <c r="HB831" s="51"/>
      <c r="HC831" s="51"/>
      <c r="HD831" s="51"/>
      <c r="HE831" s="51"/>
      <c r="HF831" s="51"/>
      <c r="HG831" s="51"/>
      <c r="HH831" s="51"/>
      <c r="HI831" s="51"/>
      <c r="HJ831" s="51"/>
      <c r="HK831" s="51"/>
      <c r="HL831" s="51"/>
      <c r="HM831" s="51"/>
      <c r="HN831" s="51"/>
      <c r="HO831" s="51"/>
      <c r="HP831" s="51"/>
      <c r="HQ831" s="51"/>
      <c r="HR831" s="51"/>
      <c r="HS831" s="51"/>
      <c r="HT831" s="51"/>
      <c r="HU831" s="51"/>
      <c r="HV831" s="51"/>
      <c r="HW831" s="51"/>
      <c r="HX831" s="51"/>
      <c r="HY831" s="51"/>
      <c r="HZ831" s="51"/>
      <c r="IA831" s="51"/>
      <c r="IB831" s="51"/>
      <c r="IC831" s="51"/>
      <c r="ID831" s="51"/>
      <c r="IE831" s="51"/>
      <c r="IF831" s="51"/>
      <c r="IG831" s="51"/>
      <c r="IH831" s="51"/>
      <c r="II831" s="51"/>
      <c r="IJ831" s="51"/>
      <c r="IK831" s="51"/>
      <c r="IL831" s="51"/>
      <c r="IM831" s="51"/>
      <c r="IN831" s="51"/>
      <c r="IO831" s="51"/>
      <c r="IP831" s="51"/>
      <c r="IQ831" s="51"/>
      <c r="IR831" s="51"/>
      <c r="IS831" s="51"/>
      <c r="IT831" s="51"/>
      <c r="IU831" s="51"/>
    </row>
    <row r="832" spans="1:255" ht="12.75" customHeight="1" x14ac:dyDescent="0.2">
      <c r="A832" s="61"/>
      <c r="B832" s="61"/>
      <c r="C832" s="61"/>
      <c r="D832" s="61"/>
      <c r="E832" s="6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  <c r="GH832" s="51"/>
      <c r="GI832" s="51"/>
      <c r="GJ832" s="51"/>
      <c r="GK832" s="51"/>
      <c r="GL832" s="51"/>
      <c r="GM832" s="51"/>
      <c r="GN832" s="51"/>
      <c r="GO832" s="51"/>
      <c r="GP832" s="51"/>
      <c r="GQ832" s="51"/>
      <c r="GR832" s="51"/>
      <c r="GS832" s="51"/>
      <c r="GT832" s="51"/>
      <c r="GU832" s="51"/>
      <c r="GV832" s="51"/>
      <c r="GW832" s="51"/>
      <c r="GX832" s="51"/>
      <c r="GY832" s="51"/>
      <c r="GZ832" s="51"/>
      <c r="HA832" s="51"/>
      <c r="HB832" s="51"/>
      <c r="HC832" s="51"/>
      <c r="HD832" s="51"/>
      <c r="HE832" s="51"/>
      <c r="HF832" s="51"/>
      <c r="HG832" s="51"/>
      <c r="HH832" s="51"/>
      <c r="HI832" s="51"/>
      <c r="HJ832" s="51"/>
      <c r="HK832" s="51"/>
      <c r="HL832" s="51"/>
      <c r="HM832" s="51"/>
      <c r="HN832" s="51"/>
      <c r="HO832" s="51"/>
      <c r="HP832" s="51"/>
      <c r="HQ832" s="51"/>
      <c r="HR832" s="51"/>
      <c r="HS832" s="51"/>
      <c r="HT832" s="51"/>
      <c r="HU832" s="51"/>
      <c r="HV832" s="51"/>
      <c r="HW832" s="51"/>
      <c r="HX832" s="51"/>
      <c r="HY832" s="51"/>
      <c r="HZ832" s="51"/>
      <c r="IA832" s="51"/>
      <c r="IB832" s="51"/>
      <c r="IC832" s="51"/>
      <c r="ID832" s="51"/>
      <c r="IE832" s="51"/>
      <c r="IF832" s="51"/>
      <c r="IG832" s="51"/>
      <c r="IH832" s="51"/>
      <c r="II832" s="51"/>
      <c r="IJ832" s="51"/>
      <c r="IK832" s="51"/>
      <c r="IL832" s="51"/>
      <c r="IM832" s="51"/>
      <c r="IN832" s="51"/>
      <c r="IO832" s="51"/>
      <c r="IP832" s="51"/>
      <c r="IQ832" s="51"/>
      <c r="IR832" s="51"/>
      <c r="IS832" s="51"/>
      <c r="IT832" s="51"/>
      <c r="IU832" s="51"/>
    </row>
    <row r="833" spans="1:255" ht="12.75" customHeight="1" x14ac:dyDescent="0.2">
      <c r="A833" s="61"/>
      <c r="B833" s="61"/>
      <c r="C833" s="61"/>
      <c r="D833" s="61"/>
      <c r="E833" s="6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  <c r="GH833" s="51"/>
      <c r="GI833" s="51"/>
      <c r="GJ833" s="51"/>
      <c r="GK833" s="51"/>
      <c r="GL833" s="51"/>
      <c r="GM833" s="51"/>
      <c r="GN833" s="51"/>
      <c r="GO833" s="51"/>
      <c r="GP833" s="51"/>
      <c r="GQ833" s="51"/>
      <c r="GR833" s="51"/>
      <c r="GS833" s="51"/>
      <c r="GT833" s="51"/>
      <c r="GU833" s="51"/>
      <c r="GV833" s="51"/>
      <c r="GW833" s="51"/>
      <c r="GX833" s="51"/>
      <c r="GY833" s="51"/>
      <c r="GZ833" s="51"/>
      <c r="HA833" s="51"/>
      <c r="HB833" s="51"/>
      <c r="HC833" s="51"/>
      <c r="HD833" s="51"/>
      <c r="HE833" s="51"/>
      <c r="HF833" s="51"/>
      <c r="HG833" s="51"/>
      <c r="HH833" s="51"/>
      <c r="HI833" s="51"/>
      <c r="HJ833" s="51"/>
      <c r="HK833" s="51"/>
      <c r="HL833" s="51"/>
      <c r="HM833" s="51"/>
      <c r="HN833" s="51"/>
      <c r="HO833" s="51"/>
      <c r="HP833" s="51"/>
      <c r="HQ833" s="51"/>
      <c r="HR833" s="51"/>
      <c r="HS833" s="51"/>
      <c r="HT833" s="51"/>
      <c r="HU833" s="51"/>
      <c r="HV833" s="51"/>
      <c r="HW833" s="51"/>
      <c r="HX833" s="51"/>
      <c r="HY833" s="51"/>
      <c r="HZ833" s="51"/>
      <c r="IA833" s="51"/>
      <c r="IB833" s="51"/>
      <c r="IC833" s="51"/>
      <c r="ID833" s="51"/>
      <c r="IE833" s="51"/>
      <c r="IF833" s="51"/>
      <c r="IG833" s="51"/>
      <c r="IH833" s="51"/>
      <c r="II833" s="51"/>
      <c r="IJ833" s="51"/>
      <c r="IK833" s="51"/>
      <c r="IL833" s="51"/>
      <c r="IM833" s="51"/>
      <c r="IN833" s="51"/>
      <c r="IO833" s="51"/>
      <c r="IP833" s="51"/>
      <c r="IQ833" s="51"/>
      <c r="IR833" s="51"/>
      <c r="IS833" s="51"/>
      <c r="IT833" s="51"/>
      <c r="IU833" s="51"/>
    </row>
    <row r="834" spans="1:255" ht="12.75" customHeight="1" x14ac:dyDescent="0.2">
      <c r="A834" s="61"/>
      <c r="B834" s="61"/>
      <c r="C834" s="61"/>
      <c r="D834" s="61"/>
      <c r="E834" s="6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  <c r="GH834" s="51"/>
      <c r="GI834" s="51"/>
      <c r="GJ834" s="51"/>
      <c r="GK834" s="51"/>
      <c r="GL834" s="51"/>
      <c r="GM834" s="51"/>
      <c r="GN834" s="51"/>
      <c r="GO834" s="51"/>
      <c r="GP834" s="51"/>
      <c r="GQ834" s="51"/>
      <c r="GR834" s="51"/>
      <c r="GS834" s="51"/>
      <c r="GT834" s="51"/>
      <c r="GU834" s="51"/>
      <c r="GV834" s="51"/>
      <c r="GW834" s="51"/>
      <c r="GX834" s="51"/>
      <c r="GY834" s="51"/>
      <c r="GZ834" s="51"/>
      <c r="HA834" s="51"/>
      <c r="HB834" s="51"/>
      <c r="HC834" s="51"/>
      <c r="HD834" s="51"/>
      <c r="HE834" s="51"/>
      <c r="HF834" s="51"/>
      <c r="HG834" s="51"/>
      <c r="HH834" s="51"/>
      <c r="HI834" s="51"/>
      <c r="HJ834" s="51"/>
      <c r="HK834" s="51"/>
      <c r="HL834" s="51"/>
      <c r="HM834" s="51"/>
      <c r="HN834" s="51"/>
      <c r="HO834" s="51"/>
      <c r="HP834" s="51"/>
      <c r="HQ834" s="51"/>
      <c r="HR834" s="51"/>
      <c r="HS834" s="51"/>
      <c r="HT834" s="51"/>
      <c r="HU834" s="51"/>
      <c r="HV834" s="51"/>
      <c r="HW834" s="51"/>
      <c r="HX834" s="51"/>
      <c r="HY834" s="51"/>
      <c r="HZ834" s="51"/>
      <c r="IA834" s="51"/>
      <c r="IB834" s="51"/>
      <c r="IC834" s="51"/>
      <c r="ID834" s="51"/>
      <c r="IE834" s="51"/>
      <c r="IF834" s="51"/>
      <c r="IG834" s="51"/>
      <c r="IH834" s="51"/>
      <c r="II834" s="51"/>
      <c r="IJ834" s="51"/>
      <c r="IK834" s="51"/>
      <c r="IL834" s="51"/>
      <c r="IM834" s="51"/>
      <c r="IN834" s="51"/>
      <c r="IO834" s="51"/>
      <c r="IP834" s="51"/>
      <c r="IQ834" s="51"/>
      <c r="IR834" s="51"/>
      <c r="IS834" s="51"/>
      <c r="IT834" s="51"/>
      <c r="IU834" s="51"/>
    </row>
    <row r="835" spans="1:255" ht="12.75" customHeight="1" x14ac:dyDescent="0.2">
      <c r="A835" s="61"/>
      <c r="B835" s="61"/>
      <c r="C835" s="61"/>
      <c r="D835" s="61"/>
      <c r="E835" s="6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  <c r="GH835" s="51"/>
      <c r="GI835" s="51"/>
      <c r="GJ835" s="51"/>
      <c r="GK835" s="51"/>
      <c r="GL835" s="51"/>
      <c r="GM835" s="51"/>
      <c r="GN835" s="51"/>
      <c r="GO835" s="51"/>
      <c r="GP835" s="51"/>
      <c r="GQ835" s="51"/>
      <c r="GR835" s="51"/>
      <c r="GS835" s="51"/>
      <c r="GT835" s="51"/>
      <c r="GU835" s="51"/>
      <c r="GV835" s="51"/>
      <c r="GW835" s="51"/>
      <c r="GX835" s="51"/>
      <c r="GY835" s="51"/>
      <c r="GZ835" s="51"/>
      <c r="HA835" s="51"/>
      <c r="HB835" s="51"/>
      <c r="HC835" s="51"/>
      <c r="HD835" s="51"/>
      <c r="HE835" s="51"/>
      <c r="HF835" s="51"/>
      <c r="HG835" s="51"/>
      <c r="HH835" s="51"/>
      <c r="HI835" s="51"/>
      <c r="HJ835" s="51"/>
      <c r="HK835" s="51"/>
      <c r="HL835" s="51"/>
      <c r="HM835" s="51"/>
      <c r="HN835" s="51"/>
      <c r="HO835" s="51"/>
      <c r="HP835" s="51"/>
      <c r="HQ835" s="51"/>
      <c r="HR835" s="51"/>
      <c r="HS835" s="51"/>
      <c r="HT835" s="51"/>
      <c r="HU835" s="51"/>
      <c r="HV835" s="51"/>
      <c r="HW835" s="51"/>
      <c r="HX835" s="51"/>
      <c r="HY835" s="51"/>
      <c r="HZ835" s="51"/>
      <c r="IA835" s="51"/>
      <c r="IB835" s="51"/>
      <c r="IC835" s="51"/>
      <c r="ID835" s="51"/>
      <c r="IE835" s="51"/>
      <c r="IF835" s="51"/>
      <c r="IG835" s="51"/>
      <c r="IH835" s="51"/>
      <c r="II835" s="51"/>
      <c r="IJ835" s="51"/>
      <c r="IK835" s="51"/>
      <c r="IL835" s="51"/>
      <c r="IM835" s="51"/>
      <c r="IN835" s="51"/>
      <c r="IO835" s="51"/>
      <c r="IP835" s="51"/>
      <c r="IQ835" s="51"/>
      <c r="IR835" s="51"/>
      <c r="IS835" s="51"/>
      <c r="IT835" s="51"/>
      <c r="IU835" s="51"/>
    </row>
    <row r="836" spans="1:255" ht="12.75" customHeight="1" x14ac:dyDescent="0.2">
      <c r="A836" s="61"/>
      <c r="B836" s="61"/>
      <c r="C836" s="61"/>
      <c r="D836" s="61"/>
      <c r="E836" s="6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  <c r="GH836" s="51"/>
      <c r="GI836" s="51"/>
      <c r="GJ836" s="51"/>
      <c r="GK836" s="51"/>
      <c r="GL836" s="51"/>
      <c r="GM836" s="51"/>
      <c r="GN836" s="51"/>
      <c r="GO836" s="51"/>
      <c r="GP836" s="51"/>
      <c r="GQ836" s="51"/>
      <c r="GR836" s="51"/>
      <c r="GS836" s="51"/>
      <c r="GT836" s="51"/>
      <c r="GU836" s="51"/>
      <c r="GV836" s="51"/>
      <c r="GW836" s="51"/>
      <c r="GX836" s="51"/>
      <c r="GY836" s="51"/>
      <c r="GZ836" s="51"/>
      <c r="HA836" s="51"/>
      <c r="HB836" s="51"/>
      <c r="HC836" s="51"/>
      <c r="HD836" s="51"/>
      <c r="HE836" s="51"/>
      <c r="HF836" s="51"/>
      <c r="HG836" s="51"/>
      <c r="HH836" s="51"/>
      <c r="HI836" s="51"/>
      <c r="HJ836" s="51"/>
      <c r="HK836" s="51"/>
      <c r="HL836" s="51"/>
      <c r="HM836" s="51"/>
      <c r="HN836" s="51"/>
      <c r="HO836" s="51"/>
      <c r="HP836" s="51"/>
      <c r="HQ836" s="51"/>
      <c r="HR836" s="51"/>
      <c r="HS836" s="51"/>
      <c r="HT836" s="51"/>
      <c r="HU836" s="51"/>
      <c r="HV836" s="51"/>
      <c r="HW836" s="51"/>
      <c r="HX836" s="51"/>
      <c r="HY836" s="51"/>
      <c r="HZ836" s="51"/>
      <c r="IA836" s="51"/>
      <c r="IB836" s="51"/>
      <c r="IC836" s="51"/>
      <c r="ID836" s="51"/>
      <c r="IE836" s="51"/>
      <c r="IF836" s="51"/>
      <c r="IG836" s="51"/>
      <c r="IH836" s="51"/>
      <c r="II836" s="51"/>
      <c r="IJ836" s="51"/>
      <c r="IK836" s="51"/>
      <c r="IL836" s="51"/>
      <c r="IM836" s="51"/>
      <c r="IN836" s="51"/>
      <c r="IO836" s="51"/>
      <c r="IP836" s="51"/>
      <c r="IQ836" s="51"/>
      <c r="IR836" s="51"/>
      <c r="IS836" s="51"/>
      <c r="IT836" s="51"/>
      <c r="IU836" s="51"/>
    </row>
    <row r="837" spans="1:255" ht="12.75" customHeight="1" x14ac:dyDescent="0.2">
      <c r="A837" s="61"/>
      <c r="B837" s="61"/>
      <c r="C837" s="61"/>
      <c r="D837" s="61"/>
      <c r="E837" s="6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  <c r="GH837" s="51"/>
      <c r="GI837" s="51"/>
      <c r="GJ837" s="51"/>
      <c r="GK837" s="51"/>
      <c r="GL837" s="51"/>
      <c r="GM837" s="51"/>
      <c r="GN837" s="51"/>
      <c r="GO837" s="51"/>
      <c r="GP837" s="51"/>
      <c r="GQ837" s="51"/>
      <c r="GR837" s="51"/>
      <c r="GS837" s="51"/>
      <c r="GT837" s="51"/>
      <c r="GU837" s="51"/>
      <c r="GV837" s="51"/>
      <c r="GW837" s="51"/>
      <c r="GX837" s="51"/>
      <c r="GY837" s="51"/>
      <c r="GZ837" s="51"/>
      <c r="HA837" s="51"/>
      <c r="HB837" s="51"/>
      <c r="HC837" s="51"/>
      <c r="HD837" s="51"/>
      <c r="HE837" s="51"/>
      <c r="HF837" s="51"/>
      <c r="HG837" s="51"/>
      <c r="HH837" s="51"/>
      <c r="HI837" s="51"/>
      <c r="HJ837" s="51"/>
      <c r="HK837" s="51"/>
      <c r="HL837" s="51"/>
      <c r="HM837" s="51"/>
      <c r="HN837" s="51"/>
      <c r="HO837" s="51"/>
      <c r="HP837" s="51"/>
      <c r="HQ837" s="51"/>
      <c r="HR837" s="51"/>
      <c r="HS837" s="51"/>
      <c r="HT837" s="51"/>
      <c r="HU837" s="51"/>
      <c r="HV837" s="51"/>
      <c r="HW837" s="51"/>
      <c r="HX837" s="51"/>
      <c r="HY837" s="51"/>
      <c r="HZ837" s="51"/>
      <c r="IA837" s="51"/>
      <c r="IB837" s="51"/>
      <c r="IC837" s="51"/>
      <c r="ID837" s="51"/>
      <c r="IE837" s="51"/>
      <c r="IF837" s="51"/>
      <c r="IG837" s="51"/>
      <c r="IH837" s="51"/>
      <c r="II837" s="51"/>
      <c r="IJ837" s="51"/>
      <c r="IK837" s="51"/>
      <c r="IL837" s="51"/>
      <c r="IM837" s="51"/>
      <c r="IN837" s="51"/>
      <c r="IO837" s="51"/>
      <c r="IP837" s="51"/>
      <c r="IQ837" s="51"/>
      <c r="IR837" s="51"/>
      <c r="IS837" s="51"/>
      <c r="IT837" s="51"/>
      <c r="IU837" s="51"/>
    </row>
    <row r="838" spans="1:255" ht="12.75" customHeight="1" x14ac:dyDescent="0.2">
      <c r="A838" s="61"/>
      <c r="B838" s="61"/>
      <c r="C838" s="61"/>
      <c r="D838" s="61"/>
      <c r="E838" s="6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  <c r="GH838" s="51"/>
      <c r="GI838" s="51"/>
      <c r="GJ838" s="51"/>
      <c r="GK838" s="51"/>
      <c r="GL838" s="51"/>
      <c r="GM838" s="51"/>
      <c r="GN838" s="51"/>
      <c r="GO838" s="51"/>
      <c r="GP838" s="51"/>
      <c r="GQ838" s="51"/>
      <c r="GR838" s="51"/>
      <c r="GS838" s="51"/>
      <c r="GT838" s="51"/>
      <c r="GU838" s="51"/>
      <c r="GV838" s="51"/>
      <c r="GW838" s="51"/>
      <c r="GX838" s="51"/>
      <c r="GY838" s="51"/>
      <c r="GZ838" s="51"/>
      <c r="HA838" s="51"/>
      <c r="HB838" s="51"/>
      <c r="HC838" s="51"/>
      <c r="HD838" s="51"/>
      <c r="HE838" s="51"/>
      <c r="HF838" s="51"/>
      <c r="HG838" s="51"/>
      <c r="HH838" s="51"/>
      <c r="HI838" s="51"/>
      <c r="HJ838" s="51"/>
      <c r="HK838" s="51"/>
      <c r="HL838" s="51"/>
      <c r="HM838" s="51"/>
      <c r="HN838" s="51"/>
      <c r="HO838" s="51"/>
      <c r="HP838" s="51"/>
      <c r="HQ838" s="51"/>
      <c r="HR838" s="51"/>
      <c r="HS838" s="51"/>
      <c r="HT838" s="51"/>
      <c r="HU838" s="51"/>
      <c r="HV838" s="51"/>
      <c r="HW838" s="51"/>
      <c r="HX838" s="51"/>
      <c r="HY838" s="51"/>
      <c r="HZ838" s="51"/>
      <c r="IA838" s="51"/>
      <c r="IB838" s="51"/>
      <c r="IC838" s="51"/>
      <c r="ID838" s="51"/>
      <c r="IE838" s="51"/>
      <c r="IF838" s="51"/>
      <c r="IG838" s="51"/>
      <c r="IH838" s="51"/>
      <c r="II838" s="51"/>
      <c r="IJ838" s="51"/>
      <c r="IK838" s="51"/>
      <c r="IL838" s="51"/>
      <c r="IM838" s="51"/>
      <c r="IN838" s="51"/>
      <c r="IO838" s="51"/>
      <c r="IP838" s="51"/>
      <c r="IQ838" s="51"/>
      <c r="IR838" s="51"/>
      <c r="IS838" s="51"/>
      <c r="IT838" s="51"/>
      <c r="IU838" s="51"/>
    </row>
    <row r="839" spans="1:255" ht="12.75" customHeight="1" x14ac:dyDescent="0.2">
      <c r="A839" s="61"/>
      <c r="B839" s="61"/>
      <c r="C839" s="61"/>
      <c r="D839" s="61"/>
      <c r="E839" s="6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  <c r="GH839" s="51"/>
      <c r="GI839" s="51"/>
      <c r="GJ839" s="51"/>
      <c r="GK839" s="51"/>
      <c r="GL839" s="51"/>
      <c r="GM839" s="51"/>
      <c r="GN839" s="51"/>
      <c r="GO839" s="51"/>
      <c r="GP839" s="51"/>
      <c r="GQ839" s="51"/>
      <c r="GR839" s="51"/>
      <c r="GS839" s="51"/>
      <c r="GT839" s="51"/>
      <c r="GU839" s="51"/>
      <c r="GV839" s="51"/>
      <c r="GW839" s="51"/>
      <c r="GX839" s="51"/>
      <c r="GY839" s="51"/>
      <c r="GZ839" s="51"/>
      <c r="HA839" s="51"/>
      <c r="HB839" s="51"/>
      <c r="HC839" s="51"/>
      <c r="HD839" s="51"/>
      <c r="HE839" s="51"/>
      <c r="HF839" s="51"/>
      <c r="HG839" s="51"/>
      <c r="HH839" s="51"/>
      <c r="HI839" s="51"/>
      <c r="HJ839" s="51"/>
      <c r="HK839" s="51"/>
      <c r="HL839" s="51"/>
      <c r="HM839" s="51"/>
      <c r="HN839" s="51"/>
      <c r="HO839" s="51"/>
      <c r="HP839" s="51"/>
      <c r="HQ839" s="51"/>
      <c r="HR839" s="51"/>
      <c r="HS839" s="51"/>
      <c r="HT839" s="51"/>
      <c r="HU839" s="51"/>
      <c r="HV839" s="51"/>
      <c r="HW839" s="51"/>
      <c r="HX839" s="51"/>
      <c r="HY839" s="51"/>
      <c r="HZ839" s="51"/>
      <c r="IA839" s="51"/>
      <c r="IB839" s="51"/>
      <c r="IC839" s="51"/>
      <c r="ID839" s="51"/>
      <c r="IE839" s="51"/>
      <c r="IF839" s="51"/>
      <c r="IG839" s="51"/>
      <c r="IH839" s="51"/>
      <c r="II839" s="51"/>
      <c r="IJ839" s="51"/>
      <c r="IK839" s="51"/>
      <c r="IL839" s="51"/>
      <c r="IM839" s="51"/>
      <c r="IN839" s="51"/>
      <c r="IO839" s="51"/>
      <c r="IP839" s="51"/>
      <c r="IQ839" s="51"/>
      <c r="IR839" s="51"/>
      <c r="IS839" s="51"/>
      <c r="IT839" s="51"/>
      <c r="IU839" s="51"/>
    </row>
    <row r="840" spans="1:255" ht="12.75" customHeight="1" x14ac:dyDescent="0.2">
      <c r="A840" s="61"/>
      <c r="B840" s="61"/>
      <c r="C840" s="61"/>
      <c r="D840" s="61"/>
      <c r="E840" s="6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  <c r="GH840" s="51"/>
      <c r="GI840" s="51"/>
      <c r="GJ840" s="51"/>
      <c r="GK840" s="51"/>
      <c r="GL840" s="51"/>
      <c r="GM840" s="51"/>
      <c r="GN840" s="51"/>
      <c r="GO840" s="51"/>
      <c r="GP840" s="51"/>
      <c r="GQ840" s="51"/>
      <c r="GR840" s="51"/>
      <c r="GS840" s="51"/>
      <c r="GT840" s="51"/>
      <c r="GU840" s="51"/>
      <c r="GV840" s="51"/>
      <c r="GW840" s="51"/>
      <c r="GX840" s="51"/>
      <c r="GY840" s="51"/>
      <c r="GZ840" s="51"/>
      <c r="HA840" s="51"/>
      <c r="HB840" s="51"/>
      <c r="HC840" s="51"/>
      <c r="HD840" s="51"/>
      <c r="HE840" s="51"/>
      <c r="HF840" s="51"/>
      <c r="HG840" s="51"/>
      <c r="HH840" s="51"/>
      <c r="HI840" s="51"/>
      <c r="HJ840" s="51"/>
      <c r="HK840" s="51"/>
      <c r="HL840" s="51"/>
      <c r="HM840" s="51"/>
      <c r="HN840" s="51"/>
      <c r="HO840" s="51"/>
      <c r="HP840" s="51"/>
      <c r="HQ840" s="51"/>
      <c r="HR840" s="51"/>
      <c r="HS840" s="51"/>
      <c r="HT840" s="51"/>
      <c r="HU840" s="51"/>
      <c r="HV840" s="51"/>
      <c r="HW840" s="51"/>
      <c r="HX840" s="51"/>
      <c r="HY840" s="51"/>
      <c r="HZ840" s="51"/>
      <c r="IA840" s="51"/>
      <c r="IB840" s="51"/>
      <c r="IC840" s="51"/>
      <c r="ID840" s="51"/>
      <c r="IE840" s="51"/>
      <c r="IF840" s="51"/>
      <c r="IG840" s="51"/>
      <c r="IH840" s="51"/>
      <c r="II840" s="51"/>
      <c r="IJ840" s="51"/>
      <c r="IK840" s="51"/>
      <c r="IL840" s="51"/>
      <c r="IM840" s="51"/>
      <c r="IN840" s="51"/>
      <c r="IO840" s="51"/>
      <c r="IP840" s="51"/>
      <c r="IQ840" s="51"/>
      <c r="IR840" s="51"/>
      <c r="IS840" s="51"/>
      <c r="IT840" s="51"/>
      <c r="IU840" s="51"/>
    </row>
    <row r="841" spans="1:255" ht="12.75" customHeight="1" x14ac:dyDescent="0.2">
      <c r="A841" s="61"/>
      <c r="B841" s="61"/>
      <c r="C841" s="61"/>
      <c r="D841" s="61"/>
      <c r="E841" s="6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  <c r="GH841" s="51"/>
      <c r="GI841" s="51"/>
      <c r="GJ841" s="51"/>
      <c r="GK841" s="51"/>
      <c r="GL841" s="51"/>
      <c r="GM841" s="51"/>
      <c r="GN841" s="51"/>
      <c r="GO841" s="51"/>
      <c r="GP841" s="51"/>
      <c r="GQ841" s="51"/>
      <c r="GR841" s="51"/>
      <c r="GS841" s="51"/>
      <c r="GT841" s="51"/>
      <c r="GU841" s="51"/>
      <c r="GV841" s="51"/>
      <c r="GW841" s="51"/>
      <c r="GX841" s="51"/>
      <c r="GY841" s="51"/>
      <c r="GZ841" s="51"/>
      <c r="HA841" s="51"/>
      <c r="HB841" s="51"/>
      <c r="HC841" s="51"/>
      <c r="HD841" s="51"/>
      <c r="HE841" s="51"/>
      <c r="HF841" s="51"/>
      <c r="HG841" s="51"/>
      <c r="HH841" s="51"/>
      <c r="HI841" s="51"/>
      <c r="HJ841" s="51"/>
      <c r="HK841" s="51"/>
      <c r="HL841" s="51"/>
      <c r="HM841" s="51"/>
      <c r="HN841" s="51"/>
      <c r="HO841" s="51"/>
      <c r="HP841" s="51"/>
      <c r="HQ841" s="51"/>
      <c r="HR841" s="51"/>
      <c r="HS841" s="51"/>
      <c r="HT841" s="51"/>
      <c r="HU841" s="51"/>
      <c r="HV841" s="51"/>
      <c r="HW841" s="51"/>
      <c r="HX841" s="51"/>
      <c r="HY841" s="51"/>
      <c r="HZ841" s="51"/>
      <c r="IA841" s="51"/>
      <c r="IB841" s="51"/>
      <c r="IC841" s="51"/>
      <c r="ID841" s="51"/>
      <c r="IE841" s="51"/>
      <c r="IF841" s="51"/>
      <c r="IG841" s="51"/>
      <c r="IH841" s="51"/>
      <c r="II841" s="51"/>
      <c r="IJ841" s="51"/>
      <c r="IK841" s="51"/>
      <c r="IL841" s="51"/>
      <c r="IM841" s="51"/>
      <c r="IN841" s="51"/>
      <c r="IO841" s="51"/>
      <c r="IP841" s="51"/>
      <c r="IQ841" s="51"/>
      <c r="IR841" s="51"/>
      <c r="IS841" s="51"/>
      <c r="IT841" s="51"/>
      <c r="IU841" s="51"/>
    </row>
    <row r="842" spans="1:255" ht="12.75" customHeight="1" x14ac:dyDescent="0.2">
      <c r="A842" s="61"/>
      <c r="B842" s="61"/>
      <c r="C842" s="61"/>
      <c r="D842" s="61"/>
      <c r="E842" s="6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  <c r="GH842" s="51"/>
      <c r="GI842" s="51"/>
      <c r="GJ842" s="51"/>
      <c r="GK842" s="51"/>
      <c r="GL842" s="51"/>
      <c r="GM842" s="51"/>
      <c r="GN842" s="51"/>
      <c r="GO842" s="51"/>
      <c r="GP842" s="51"/>
      <c r="GQ842" s="51"/>
      <c r="GR842" s="51"/>
      <c r="GS842" s="51"/>
      <c r="GT842" s="51"/>
      <c r="GU842" s="51"/>
      <c r="GV842" s="51"/>
      <c r="GW842" s="51"/>
      <c r="GX842" s="51"/>
      <c r="GY842" s="51"/>
      <c r="GZ842" s="51"/>
      <c r="HA842" s="51"/>
      <c r="HB842" s="51"/>
      <c r="HC842" s="51"/>
      <c r="HD842" s="51"/>
      <c r="HE842" s="51"/>
      <c r="HF842" s="51"/>
      <c r="HG842" s="51"/>
      <c r="HH842" s="51"/>
      <c r="HI842" s="51"/>
      <c r="HJ842" s="51"/>
      <c r="HK842" s="51"/>
      <c r="HL842" s="51"/>
      <c r="HM842" s="51"/>
      <c r="HN842" s="51"/>
      <c r="HO842" s="51"/>
      <c r="HP842" s="51"/>
      <c r="HQ842" s="51"/>
      <c r="HR842" s="51"/>
      <c r="HS842" s="51"/>
      <c r="HT842" s="51"/>
      <c r="HU842" s="51"/>
      <c r="HV842" s="51"/>
      <c r="HW842" s="51"/>
      <c r="HX842" s="51"/>
      <c r="HY842" s="51"/>
      <c r="HZ842" s="51"/>
      <c r="IA842" s="51"/>
      <c r="IB842" s="51"/>
      <c r="IC842" s="51"/>
      <c r="ID842" s="51"/>
      <c r="IE842" s="51"/>
      <c r="IF842" s="51"/>
      <c r="IG842" s="51"/>
      <c r="IH842" s="51"/>
      <c r="II842" s="51"/>
      <c r="IJ842" s="51"/>
      <c r="IK842" s="51"/>
      <c r="IL842" s="51"/>
      <c r="IM842" s="51"/>
      <c r="IN842" s="51"/>
      <c r="IO842" s="51"/>
      <c r="IP842" s="51"/>
      <c r="IQ842" s="51"/>
      <c r="IR842" s="51"/>
      <c r="IS842" s="51"/>
      <c r="IT842" s="51"/>
      <c r="IU842" s="51"/>
    </row>
    <row r="843" spans="1:255" ht="12.75" customHeight="1" x14ac:dyDescent="0.2">
      <c r="A843" s="61"/>
      <c r="B843" s="61"/>
      <c r="C843" s="61"/>
      <c r="D843" s="61"/>
      <c r="E843" s="6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  <c r="GH843" s="51"/>
      <c r="GI843" s="51"/>
      <c r="GJ843" s="51"/>
      <c r="GK843" s="51"/>
      <c r="GL843" s="51"/>
      <c r="GM843" s="51"/>
      <c r="GN843" s="51"/>
      <c r="GO843" s="51"/>
      <c r="GP843" s="51"/>
      <c r="GQ843" s="51"/>
      <c r="GR843" s="51"/>
      <c r="GS843" s="51"/>
      <c r="GT843" s="51"/>
      <c r="GU843" s="51"/>
      <c r="GV843" s="51"/>
      <c r="GW843" s="51"/>
      <c r="GX843" s="51"/>
      <c r="GY843" s="51"/>
      <c r="GZ843" s="51"/>
      <c r="HA843" s="51"/>
      <c r="HB843" s="51"/>
      <c r="HC843" s="51"/>
      <c r="HD843" s="51"/>
      <c r="HE843" s="51"/>
      <c r="HF843" s="51"/>
      <c r="HG843" s="51"/>
      <c r="HH843" s="51"/>
      <c r="HI843" s="51"/>
      <c r="HJ843" s="51"/>
      <c r="HK843" s="51"/>
      <c r="HL843" s="51"/>
      <c r="HM843" s="51"/>
      <c r="HN843" s="51"/>
      <c r="HO843" s="51"/>
      <c r="HP843" s="51"/>
      <c r="HQ843" s="51"/>
      <c r="HR843" s="51"/>
      <c r="HS843" s="51"/>
      <c r="HT843" s="51"/>
      <c r="HU843" s="51"/>
      <c r="HV843" s="51"/>
      <c r="HW843" s="51"/>
      <c r="HX843" s="51"/>
      <c r="HY843" s="51"/>
      <c r="HZ843" s="51"/>
      <c r="IA843" s="51"/>
      <c r="IB843" s="51"/>
      <c r="IC843" s="51"/>
      <c r="ID843" s="51"/>
      <c r="IE843" s="51"/>
      <c r="IF843" s="51"/>
      <c r="IG843" s="51"/>
      <c r="IH843" s="51"/>
      <c r="II843" s="51"/>
      <c r="IJ843" s="51"/>
      <c r="IK843" s="51"/>
      <c r="IL843" s="51"/>
      <c r="IM843" s="51"/>
      <c r="IN843" s="51"/>
      <c r="IO843" s="51"/>
      <c r="IP843" s="51"/>
      <c r="IQ843" s="51"/>
      <c r="IR843" s="51"/>
      <c r="IS843" s="51"/>
      <c r="IT843" s="51"/>
      <c r="IU843" s="51"/>
    </row>
    <row r="844" spans="1:255" ht="12.75" customHeight="1" x14ac:dyDescent="0.2">
      <c r="A844" s="61"/>
      <c r="B844" s="61"/>
      <c r="C844" s="61"/>
      <c r="D844" s="61"/>
      <c r="E844" s="6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  <c r="GH844" s="51"/>
      <c r="GI844" s="51"/>
      <c r="GJ844" s="51"/>
      <c r="GK844" s="51"/>
      <c r="GL844" s="51"/>
      <c r="GM844" s="51"/>
      <c r="GN844" s="51"/>
      <c r="GO844" s="51"/>
      <c r="GP844" s="51"/>
      <c r="GQ844" s="51"/>
      <c r="GR844" s="51"/>
      <c r="GS844" s="51"/>
      <c r="GT844" s="51"/>
      <c r="GU844" s="51"/>
      <c r="GV844" s="51"/>
      <c r="GW844" s="51"/>
      <c r="GX844" s="51"/>
      <c r="GY844" s="51"/>
      <c r="GZ844" s="51"/>
      <c r="HA844" s="51"/>
      <c r="HB844" s="51"/>
      <c r="HC844" s="51"/>
      <c r="HD844" s="51"/>
      <c r="HE844" s="51"/>
      <c r="HF844" s="51"/>
      <c r="HG844" s="51"/>
      <c r="HH844" s="51"/>
      <c r="HI844" s="51"/>
      <c r="HJ844" s="51"/>
      <c r="HK844" s="51"/>
      <c r="HL844" s="51"/>
      <c r="HM844" s="51"/>
      <c r="HN844" s="51"/>
      <c r="HO844" s="51"/>
      <c r="HP844" s="51"/>
      <c r="HQ844" s="51"/>
      <c r="HR844" s="51"/>
      <c r="HS844" s="51"/>
      <c r="HT844" s="51"/>
      <c r="HU844" s="51"/>
      <c r="HV844" s="51"/>
      <c r="HW844" s="51"/>
      <c r="HX844" s="51"/>
      <c r="HY844" s="51"/>
      <c r="HZ844" s="51"/>
      <c r="IA844" s="51"/>
      <c r="IB844" s="51"/>
      <c r="IC844" s="51"/>
      <c r="ID844" s="51"/>
      <c r="IE844" s="51"/>
      <c r="IF844" s="51"/>
      <c r="IG844" s="51"/>
      <c r="IH844" s="51"/>
      <c r="II844" s="51"/>
      <c r="IJ844" s="51"/>
      <c r="IK844" s="51"/>
      <c r="IL844" s="51"/>
      <c r="IM844" s="51"/>
      <c r="IN844" s="51"/>
      <c r="IO844" s="51"/>
      <c r="IP844" s="51"/>
      <c r="IQ844" s="51"/>
      <c r="IR844" s="51"/>
      <c r="IS844" s="51"/>
      <c r="IT844" s="51"/>
      <c r="IU844" s="51"/>
    </row>
    <row r="845" spans="1:255" ht="12.75" customHeight="1" x14ac:dyDescent="0.2">
      <c r="A845" s="61"/>
      <c r="B845" s="61"/>
      <c r="C845" s="61"/>
      <c r="D845" s="61"/>
      <c r="E845" s="6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  <c r="GH845" s="51"/>
      <c r="GI845" s="51"/>
      <c r="GJ845" s="51"/>
      <c r="GK845" s="51"/>
      <c r="GL845" s="51"/>
      <c r="GM845" s="51"/>
      <c r="GN845" s="51"/>
      <c r="GO845" s="51"/>
      <c r="GP845" s="51"/>
      <c r="GQ845" s="51"/>
      <c r="GR845" s="51"/>
      <c r="GS845" s="51"/>
      <c r="GT845" s="51"/>
      <c r="GU845" s="51"/>
      <c r="GV845" s="51"/>
      <c r="GW845" s="51"/>
      <c r="GX845" s="51"/>
      <c r="GY845" s="51"/>
      <c r="GZ845" s="51"/>
      <c r="HA845" s="51"/>
      <c r="HB845" s="51"/>
      <c r="HC845" s="51"/>
      <c r="HD845" s="51"/>
      <c r="HE845" s="51"/>
      <c r="HF845" s="51"/>
      <c r="HG845" s="51"/>
      <c r="HH845" s="51"/>
      <c r="HI845" s="51"/>
      <c r="HJ845" s="51"/>
      <c r="HK845" s="51"/>
      <c r="HL845" s="51"/>
      <c r="HM845" s="51"/>
      <c r="HN845" s="51"/>
      <c r="HO845" s="51"/>
      <c r="HP845" s="51"/>
      <c r="HQ845" s="51"/>
      <c r="HR845" s="51"/>
      <c r="HS845" s="51"/>
      <c r="HT845" s="51"/>
      <c r="HU845" s="51"/>
      <c r="HV845" s="51"/>
      <c r="HW845" s="51"/>
      <c r="HX845" s="51"/>
      <c r="HY845" s="51"/>
      <c r="HZ845" s="51"/>
      <c r="IA845" s="51"/>
      <c r="IB845" s="51"/>
      <c r="IC845" s="51"/>
      <c r="ID845" s="51"/>
      <c r="IE845" s="51"/>
      <c r="IF845" s="51"/>
      <c r="IG845" s="51"/>
      <c r="IH845" s="51"/>
      <c r="II845" s="51"/>
      <c r="IJ845" s="51"/>
      <c r="IK845" s="51"/>
      <c r="IL845" s="51"/>
      <c r="IM845" s="51"/>
      <c r="IN845" s="51"/>
      <c r="IO845" s="51"/>
      <c r="IP845" s="51"/>
      <c r="IQ845" s="51"/>
      <c r="IR845" s="51"/>
      <c r="IS845" s="51"/>
      <c r="IT845" s="51"/>
      <c r="IU845" s="51"/>
    </row>
    <row r="846" spans="1:255" ht="12.75" customHeight="1" x14ac:dyDescent="0.2">
      <c r="A846" s="61"/>
      <c r="B846" s="61"/>
      <c r="C846" s="61"/>
      <c r="D846" s="61"/>
      <c r="E846" s="6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  <c r="GH846" s="51"/>
      <c r="GI846" s="51"/>
      <c r="GJ846" s="51"/>
      <c r="GK846" s="51"/>
      <c r="GL846" s="51"/>
      <c r="GM846" s="51"/>
      <c r="GN846" s="51"/>
      <c r="GO846" s="51"/>
      <c r="GP846" s="51"/>
      <c r="GQ846" s="51"/>
      <c r="GR846" s="51"/>
      <c r="GS846" s="51"/>
      <c r="GT846" s="51"/>
      <c r="GU846" s="51"/>
      <c r="GV846" s="51"/>
      <c r="GW846" s="51"/>
      <c r="GX846" s="51"/>
      <c r="GY846" s="51"/>
      <c r="GZ846" s="51"/>
      <c r="HA846" s="51"/>
      <c r="HB846" s="51"/>
      <c r="HC846" s="51"/>
      <c r="HD846" s="51"/>
      <c r="HE846" s="51"/>
      <c r="HF846" s="51"/>
      <c r="HG846" s="51"/>
      <c r="HH846" s="51"/>
      <c r="HI846" s="51"/>
      <c r="HJ846" s="51"/>
      <c r="HK846" s="51"/>
      <c r="HL846" s="51"/>
      <c r="HM846" s="51"/>
      <c r="HN846" s="51"/>
      <c r="HO846" s="51"/>
      <c r="HP846" s="51"/>
      <c r="HQ846" s="51"/>
      <c r="HR846" s="51"/>
      <c r="HS846" s="51"/>
      <c r="HT846" s="51"/>
      <c r="HU846" s="51"/>
      <c r="HV846" s="51"/>
      <c r="HW846" s="51"/>
      <c r="HX846" s="51"/>
      <c r="HY846" s="51"/>
      <c r="HZ846" s="51"/>
      <c r="IA846" s="51"/>
      <c r="IB846" s="51"/>
      <c r="IC846" s="51"/>
      <c r="ID846" s="51"/>
      <c r="IE846" s="51"/>
      <c r="IF846" s="51"/>
      <c r="IG846" s="51"/>
      <c r="IH846" s="51"/>
      <c r="II846" s="51"/>
      <c r="IJ846" s="51"/>
      <c r="IK846" s="51"/>
      <c r="IL846" s="51"/>
      <c r="IM846" s="51"/>
      <c r="IN846" s="51"/>
      <c r="IO846" s="51"/>
      <c r="IP846" s="51"/>
      <c r="IQ846" s="51"/>
      <c r="IR846" s="51"/>
      <c r="IS846" s="51"/>
      <c r="IT846" s="51"/>
      <c r="IU846" s="51"/>
    </row>
    <row r="847" spans="1:255" ht="12.75" customHeight="1" x14ac:dyDescent="0.2">
      <c r="A847" s="61"/>
      <c r="B847" s="61"/>
      <c r="C847" s="61"/>
      <c r="D847" s="61"/>
      <c r="E847" s="6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  <c r="GH847" s="51"/>
      <c r="GI847" s="51"/>
      <c r="GJ847" s="51"/>
      <c r="GK847" s="51"/>
      <c r="GL847" s="51"/>
      <c r="GM847" s="51"/>
      <c r="GN847" s="51"/>
      <c r="GO847" s="51"/>
      <c r="GP847" s="51"/>
      <c r="GQ847" s="51"/>
      <c r="GR847" s="51"/>
      <c r="GS847" s="51"/>
      <c r="GT847" s="51"/>
      <c r="GU847" s="51"/>
      <c r="GV847" s="51"/>
      <c r="GW847" s="51"/>
      <c r="GX847" s="51"/>
      <c r="GY847" s="51"/>
      <c r="GZ847" s="51"/>
      <c r="HA847" s="51"/>
      <c r="HB847" s="51"/>
      <c r="HC847" s="51"/>
      <c r="HD847" s="51"/>
      <c r="HE847" s="51"/>
      <c r="HF847" s="51"/>
      <c r="HG847" s="51"/>
      <c r="HH847" s="51"/>
      <c r="HI847" s="51"/>
      <c r="HJ847" s="51"/>
      <c r="HK847" s="51"/>
      <c r="HL847" s="51"/>
      <c r="HM847" s="51"/>
      <c r="HN847" s="51"/>
      <c r="HO847" s="51"/>
      <c r="HP847" s="51"/>
      <c r="HQ847" s="51"/>
      <c r="HR847" s="51"/>
      <c r="HS847" s="51"/>
      <c r="HT847" s="51"/>
      <c r="HU847" s="51"/>
      <c r="HV847" s="51"/>
      <c r="HW847" s="51"/>
      <c r="HX847" s="51"/>
      <c r="HY847" s="51"/>
      <c r="HZ847" s="51"/>
      <c r="IA847" s="51"/>
      <c r="IB847" s="51"/>
      <c r="IC847" s="51"/>
      <c r="ID847" s="51"/>
      <c r="IE847" s="51"/>
      <c r="IF847" s="51"/>
      <c r="IG847" s="51"/>
      <c r="IH847" s="51"/>
      <c r="II847" s="51"/>
      <c r="IJ847" s="51"/>
      <c r="IK847" s="51"/>
      <c r="IL847" s="51"/>
      <c r="IM847" s="51"/>
      <c r="IN847" s="51"/>
      <c r="IO847" s="51"/>
      <c r="IP847" s="51"/>
      <c r="IQ847" s="51"/>
      <c r="IR847" s="51"/>
      <c r="IS847" s="51"/>
      <c r="IT847" s="51"/>
      <c r="IU847" s="51"/>
    </row>
    <row r="848" spans="1:255" ht="12.75" customHeight="1" x14ac:dyDescent="0.2">
      <c r="A848" s="61"/>
      <c r="B848" s="61"/>
      <c r="C848" s="61"/>
      <c r="D848" s="61"/>
      <c r="E848" s="6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  <c r="GH848" s="51"/>
      <c r="GI848" s="51"/>
      <c r="GJ848" s="51"/>
      <c r="GK848" s="51"/>
      <c r="GL848" s="51"/>
      <c r="GM848" s="51"/>
      <c r="GN848" s="51"/>
      <c r="GO848" s="51"/>
      <c r="GP848" s="51"/>
      <c r="GQ848" s="51"/>
      <c r="GR848" s="51"/>
      <c r="GS848" s="51"/>
      <c r="GT848" s="51"/>
      <c r="GU848" s="51"/>
      <c r="GV848" s="51"/>
      <c r="GW848" s="51"/>
      <c r="GX848" s="51"/>
      <c r="GY848" s="51"/>
      <c r="GZ848" s="51"/>
      <c r="HA848" s="51"/>
      <c r="HB848" s="51"/>
      <c r="HC848" s="51"/>
      <c r="HD848" s="51"/>
      <c r="HE848" s="51"/>
      <c r="HF848" s="51"/>
      <c r="HG848" s="51"/>
      <c r="HH848" s="51"/>
      <c r="HI848" s="51"/>
      <c r="HJ848" s="51"/>
      <c r="HK848" s="51"/>
      <c r="HL848" s="51"/>
      <c r="HM848" s="51"/>
      <c r="HN848" s="51"/>
      <c r="HO848" s="51"/>
      <c r="HP848" s="51"/>
      <c r="HQ848" s="51"/>
      <c r="HR848" s="51"/>
      <c r="HS848" s="51"/>
      <c r="HT848" s="51"/>
      <c r="HU848" s="51"/>
      <c r="HV848" s="51"/>
      <c r="HW848" s="51"/>
      <c r="HX848" s="51"/>
      <c r="HY848" s="51"/>
      <c r="HZ848" s="51"/>
      <c r="IA848" s="51"/>
      <c r="IB848" s="51"/>
      <c r="IC848" s="51"/>
      <c r="ID848" s="51"/>
      <c r="IE848" s="51"/>
      <c r="IF848" s="51"/>
      <c r="IG848" s="51"/>
      <c r="IH848" s="51"/>
      <c r="II848" s="51"/>
      <c r="IJ848" s="51"/>
      <c r="IK848" s="51"/>
      <c r="IL848" s="51"/>
      <c r="IM848" s="51"/>
      <c r="IN848" s="51"/>
      <c r="IO848" s="51"/>
      <c r="IP848" s="51"/>
      <c r="IQ848" s="51"/>
      <c r="IR848" s="51"/>
      <c r="IS848" s="51"/>
      <c r="IT848" s="51"/>
      <c r="IU848" s="51"/>
    </row>
    <row r="849" spans="1:255" ht="12.75" customHeight="1" x14ac:dyDescent="0.2">
      <c r="A849" s="61"/>
      <c r="B849" s="61"/>
      <c r="C849" s="61"/>
      <c r="D849" s="61"/>
      <c r="E849" s="6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  <c r="GH849" s="51"/>
      <c r="GI849" s="51"/>
      <c r="GJ849" s="51"/>
      <c r="GK849" s="51"/>
      <c r="GL849" s="51"/>
      <c r="GM849" s="51"/>
      <c r="GN849" s="51"/>
      <c r="GO849" s="51"/>
      <c r="GP849" s="51"/>
      <c r="GQ849" s="51"/>
      <c r="GR849" s="51"/>
      <c r="GS849" s="51"/>
      <c r="GT849" s="51"/>
      <c r="GU849" s="51"/>
      <c r="GV849" s="51"/>
      <c r="GW849" s="51"/>
      <c r="GX849" s="51"/>
      <c r="GY849" s="51"/>
      <c r="GZ849" s="51"/>
      <c r="HA849" s="51"/>
      <c r="HB849" s="51"/>
      <c r="HC849" s="51"/>
      <c r="HD849" s="51"/>
      <c r="HE849" s="51"/>
      <c r="HF849" s="51"/>
      <c r="HG849" s="51"/>
      <c r="HH849" s="51"/>
      <c r="HI849" s="51"/>
      <c r="HJ849" s="51"/>
      <c r="HK849" s="51"/>
      <c r="HL849" s="51"/>
      <c r="HM849" s="51"/>
      <c r="HN849" s="51"/>
      <c r="HO849" s="51"/>
      <c r="HP849" s="51"/>
      <c r="HQ849" s="51"/>
      <c r="HR849" s="51"/>
      <c r="HS849" s="51"/>
      <c r="HT849" s="51"/>
      <c r="HU849" s="51"/>
      <c r="HV849" s="51"/>
      <c r="HW849" s="51"/>
      <c r="HX849" s="51"/>
      <c r="HY849" s="51"/>
      <c r="HZ849" s="51"/>
      <c r="IA849" s="51"/>
      <c r="IB849" s="51"/>
      <c r="IC849" s="51"/>
      <c r="ID849" s="51"/>
      <c r="IE849" s="51"/>
      <c r="IF849" s="51"/>
      <c r="IG849" s="51"/>
      <c r="IH849" s="51"/>
      <c r="II849" s="51"/>
      <c r="IJ849" s="51"/>
      <c r="IK849" s="51"/>
      <c r="IL849" s="51"/>
      <c r="IM849" s="51"/>
      <c r="IN849" s="51"/>
      <c r="IO849" s="51"/>
      <c r="IP849" s="51"/>
      <c r="IQ849" s="51"/>
      <c r="IR849" s="51"/>
      <c r="IS849" s="51"/>
      <c r="IT849" s="51"/>
      <c r="IU849" s="51"/>
    </row>
    <row r="850" spans="1:255" ht="12.75" customHeight="1" x14ac:dyDescent="0.2">
      <c r="A850" s="61"/>
      <c r="B850" s="61"/>
      <c r="C850" s="61"/>
      <c r="D850" s="61"/>
      <c r="E850" s="6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  <c r="GH850" s="51"/>
      <c r="GI850" s="51"/>
      <c r="GJ850" s="51"/>
      <c r="GK850" s="51"/>
      <c r="GL850" s="51"/>
      <c r="GM850" s="51"/>
      <c r="GN850" s="51"/>
      <c r="GO850" s="51"/>
      <c r="GP850" s="51"/>
      <c r="GQ850" s="51"/>
      <c r="GR850" s="51"/>
      <c r="GS850" s="51"/>
      <c r="GT850" s="51"/>
      <c r="GU850" s="51"/>
      <c r="GV850" s="51"/>
      <c r="GW850" s="51"/>
      <c r="GX850" s="51"/>
      <c r="GY850" s="51"/>
      <c r="GZ850" s="51"/>
      <c r="HA850" s="51"/>
      <c r="HB850" s="51"/>
      <c r="HC850" s="51"/>
      <c r="HD850" s="51"/>
      <c r="HE850" s="51"/>
      <c r="HF850" s="51"/>
      <c r="HG850" s="51"/>
      <c r="HH850" s="51"/>
      <c r="HI850" s="51"/>
      <c r="HJ850" s="51"/>
      <c r="HK850" s="51"/>
      <c r="HL850" s="51"/>
      <c r="HM850" s="51"/>
      <c r="HN850" s="51"/>
      <c r="HO850" s="51"/>
      <c r="HP850" s="51"/>
      <c r="HQ850" s="51"/>
      <c r="HR850" s="51"/>
      <c r="HS850" s="51"/>
      <c r="HT850" s="51"/>
      <c r="HU850" s="51"/>
      <c r="HV850" s="51"/>
      <c r="HW850" s="51"/>
      <c r="HX850" s="51"/>
      <c r="HY850" s="51"/>
      <c r="HZ850" s="51"/>
      <c r="IA850" s="51"/>
      <c r="IB850" s="51"/>
      <c r="IC850" s="51"/>
      <c r="ID850" s="51"/>
      <c r="IE850" s="51"/>
      <c r="IF850" s="51"/>
      <c r="IG850" s="51"/>
      <c r="IH850" s="51"/>
      <c r="II850" s="51"/>
      <c r="IJ850" s="51"/>
      <c r="IK850" s="51"/>
      <c r="IL850" s="51"/>
      <c r="IM850" s="51"/>
      <c r="IN850" s="51"/>
      <c r="IO850" s="51"/>
      <c r="IP850" s="51"/>
      <c r="IQ850" s="51"/>
      <c r="IR850" s="51"/>
      <c r="IS850" s="51"/>
      <c r="IT850" s="51"/>
      <c r="IU850" s="51"/>
    </row>
    <row r="851" spans="1:255" ht="12.75" customHeight="1" x14ac:dyDescent="0.2">
      <c r="A851" s="61"/>
      <c r="B851" s="61"/>
      <c r="C851" s="61"/>
      <c r="D851" s="61"/>
      <c r="E851" s="6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  <c r="GH851" s="51"/>
      <c r="GI851" s="51"/>
      <c r="GJ851" s="51"/>
      <c r="GK851" s="51"/>
      <c r="GL851" s="51"/>
      <c r="GM851" s="51"/>
      <c r="GN851" s="51"/>
      <c r="GO851" s="51"/>
      <c r="GP851" s="51"/>
      <c r="GQ851" s="51"/>
      <c r="GR851" s="51"/>
      <c r="GS851" s="51"/>
      <c r="GT851" s="51"/>
      <c r="GU851" s="51"/>
      <c r="GV851" s="51"/>
      <c r="GW851" s="51"/>
      <c r="GX851" s="51"/>
      <c r="GY851" s="51"/>
      <c r="GZ851" s="51"/>
      <c r="HA851" s="51"/>
      <c r="HB851" s="51"/>
      <c r="HC851" s="51"/>
      <c r="HD851" s="51"/>
      <c r="HE851" s="51"/>
      <c r="HF851" s="51"/>
      <c r="HG851" s="51"/>
      <c r="HH851" s="51"/>
      <c r="HI851" s="51"/>
      <c r="HJ851" s="51"/>
      <c r="HK851" s="51"/>
      <c r="HL851" s="51"/>
      <c r="HM851" s="51"/>
      <c r="HN851" s="51"/>
      <c r="HO851" s="51"/>
      <c r="HP851" s="51"/>
      <c r="HQ851" s="51"/>
      <c r="HR851" s="51"/>
      <c r="HS851" s="51"/>
      <c r="HT851" s="51"/>
      <c r="HU851" s="51"/>
      <c r="HV851" s="51"/>
      <c r="HW851" s="51"/>
      <c r="HX851" s="51"/>
      <c r="HY851" s="51"/>
      <c r="HZ851" s="51"/>
      <c r="IA851" s="51"/>
      <c r="IB851" s="51"/>
      <c r="IC851" s="51"/>
      <c r="ID851" s="51"/>
      <c r="IE851" s="51"/>
      <c r="IF851" s="51"/>
      <c r="IG851" s="51"/>
      <c r="IH851" s="51"/>
      <c r="II851" s="51"/>
      <c r="IJ851" s="51"/>
      <c r="IK851" s="51"/>
      <c r="IL851" s="51"/>
      <c r="IM851" s="51"/>
      <c r="IN851" s="51"/>
      <c r="IO851" s="51"/>
      <c r="IP851" s="51"/>
      <c r="IQ851" s="51"/>
      <c r="IR851" s="51"/>
      <c r="IS851" s="51"/>
      <c r="IT851" s="51"/>
      <c r="IU851" s="51"/>
    </row>
    <row r="852" spans="1:255" ht="12.75" customHeight="1" x14ac:dyDescent="0.2">
      <c r="A852" s="61"/>
      <c r="B852" s="61"/>
      <c r="C852" s="61"/>
      <c r="D852" s="61"/>
      <c r="E852" s="6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  <c r="GH852" s="51"/>
      <c r="GI852" s="51"/>
      <c r="GJ852" s="51"/>
      <c r="GK852" s="51"/>
      <c r="GL852" s="51"/>
      <c r="GM852" s="51"/>
      <c r="GN852" s="51"/>
      <c r="GO852" s="51"/>
      <c r="GP852" s="51"/>
      <c r="GQ852" s="51"/>
      <c r="GR852" s="51"/>
      <c r="GS852" s="51"/>
      <c r="GT852" s="51"/>
      <c r="GU852" s="51"/>
      <c r="GV852" s="51"/>
      <c r="GW852" s="51"/>
      <c r="GX852" s="51"/>
      <c r="GY852" s="51"/>
      <c r="GZ852" s="51"/>
      <c r="HA852" s="51"/>
      <c r="HB852" s="51"/>
      <c r="HC852" s="51"/>
      <c r="HD852" s="51"/>
      <c r="HE852" s="51"/>
      <c r="HF852" s="51"/>
      <c r="HG852" s="51"/>
      <c r="HH852" s="51"/>
      <c r="HI852" s="51"/>
      <c r="HJ852" s="51"/>
      <c r="HK852" s="51"/>
      <c r="HL852" s="51"/>
      <c r="HM852" s="51"/>
      <c r="HN852" s="51"/>
      <c r="HO852" s="51"/>
      <c r="HP852" s="51"/>
      <c r="HQ852" s="51"/>
      <c r="HR852" s="51"/>
      <c r="HS852" s="51"/>
      <c r="HT852" s="51"/>
      <c r="HU852" s="51"/>
      <c r="HV852" s="51"/>
      <c r="HW852" s="51"/>
      <c r="HX852" s="51"/>
      <c r="HY852" s="51"/>
      <c r="HZ852" s="51"/>
      <c r="IA852" s="51"/>
      <c r="IB852" s="51"/>
      <c r="IC852" s="51"/>
      <c r="ID852" s="51"/>
      <c r="IE852" s="51"/>
      <c r="IF852" s="51"/>
      <c r="IG852" s="51"/>
      <c r="IH852" s="51"/>
      <c r="II852" s="51"/>
      <c r="IJ852" s="51"/>
      <c r="IK852" s="51"/>
      <c r="IL852" s="51"/>
      <c r="IM852" s="51"/>
      <c r="IN852" s="51"/>
      <c r="IO852" s="51"/>
      <c r="IP852" s="51"/>
      <c r="IQ852" s="51"/>
      <c r="IR852" s="51"/>
      <c r="IS852" s="51"/>
      <c r="IT852" s="51"/>
      <c r="IU852" s="51"/>
    </row>
    <row r="853" spans="1:255" ht="12.75" customHeight="1" x14ac:dyDescent="0.2">
      <c r="A853" s="61"/>
      <c r="B853" s="61"/>
      <c r="C853" s="61"/>
      <c r="D853" s="61"/>
      <c r="E853" s="6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  <c r="GH853" s="51"/>
      <c r="GI853" s="51"/>
      <c r="GJ853" s="51"/>
      <c r="GK853" s="51"/>
      <c r="GL853" s="51"/>
      <c r="GM853" s="51"/>
      <c r="GN853" s="51"/>
      <c r="GO853" s="51"/>
      <c r="GP853" s="51"/>
      <c r="GQ853" s="51"/>
      <c r="GR853" s="51"/>
      <c r="GS853" s="51"/>
      <c r="GT853" s="51"/>
      <c r="GU853" s="51"/>
      <c r="GV853" s="51"/>
      <c r="GW853" s="51"/>
      <c r="GX853" s="51"/>
      <c r="GY853" s="51"/>
      <c r="GZ853" s="51"/>
      <c r="HA853" s="51"/>
      <c r="HB853" s="51"/>
      <c r="HC853" s="51"/>
      <c r="HD853" s="51"/>
      <c r="HE853" s="51"/>
      <c r="HF853" s="51"/>
      <c r="HG853" s="51"/>
      <c r="HH853" s="51"/>
      <c r="HI853" s="51"/>
      <c r="HJ853" s="51"/>
      <c r="HK853" s="51"/>
      <c r="HL853" s="51"/>
      <c r="HM853" s="51"/>
      <c r="HN853" s="51"/>
      <c r="HO853" s="51"/>
      <c r="HP853" s="51"/>
      <c r="HQ853" s="51"/>
      <c r="HR853" s="51"/>
      <c r="HS853" s="51"/>
      <c r="HT853" s="51"/>
      <c r="HU853" s="51"/>
      <c r="HV853" s="51"/>
      <c r="HW853" s="51"/>
      <c r="HX853" s="51"/>
      <c r="HY853" s="51"/>
      <c r="HZ853" s="51"/>
      <c r="IA853" s="51"/>
      <c r="IB853" s="51"/>
      <c r="IC853" s="51"/>
      <c r="ID853" s="51"/>
      <c r="IE853" s="51"/>
      <c r="IF853" s="51"/>
      <c r="IG853" s="51"/>
      <c r="IH853" s="51"/>
      <c r="II853" s="51"/>
      <c r="IJ853" s="51"/>
      <c r="IK853" s="51"/>
      <c r="IL853" s="51"/>
      <c r="IM853" s="51"/>
      <c r="IN853" s="51"/>
      <c r="IO853" s="51"/>
      <c r="IP853" s="51"/>
      <c r="IQ853" s="51"/>
      <c r="IR853" s="51"/>
      <c r="IS853" s="51"/>
      <c r="IT853" s="51"/>
      <c r="IU853" s="51"/>
    </row>
    <row r="854" spans="1:255" ht="12.75" customHeight="1" x14ac:dyDescent="0.2">
      <c r="A854" s="61"/>
      <c r="B854" s="61"/>
      <c r="C854" s="61"/>
      <c r="D854" s="61"/>
      <c r="E854" s="6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  <c r="GH854" s="51"/>
      <c r="GI854" s="51"/>
      <c r="GJ854" s="51"/>
      <c r="GK854" s="51"/>
      <c r="GL854" s="51"/>
      <c r="GM854" s="51"/>
      <c r="GN854" s="51"/>
      <c r="GO854" s="51"/>
      <c r="GP854" s="51"/>
      <c r="GQ854" s="51"/>
      <c r="GR854" s="51"/>
      <c r="GS854" s="51"/>
      <c r="GT854" s="51"/>
      <c r="GU854" s="51"/>
      <c r="GV854" s="51"/>
      <c r="GW854" s="51"/>
      <c r="GX854" s="51"/>
      <c r="GY854" s="51"/>
      <c r="GZ854" s="51"/>
      <c r="HA854" s="51"/>
      <c r="HB854" s="51"/>
      <c r="HC854" s="51"/>
      <c r="HD854" s="51"/>
      <c r="HE854" s="51"/>
      <c r="HF854" s="51"/>
      <c r="HG854" s="51"/>
      <c r="HH854" s="51"/>
      <c r="HI854" s="51"/>
      <c r="HJ854" s="51"/>
      <c r="HK854" s="51"/>
      <c r="HL854" s="51"/>
      <c r="HM854" s="51"/>
      <c r="HN854" s="51"/>
      <c r="HO854" s="51"/>
      <c r="HP854" s="51"/>
      <c r="HQ854" s="51"/>
      <c r="HR854" s="51"/>
      <c r="HS854" s="51"/>
      <c r="HT854" s="51"/>
      <c r="HU854" s="51"/>
      <c r="HV854" s="51"/>
      <c r="HW854" s="51"/>
      <c r="HX854" s="51"/>
      <c r="HY854" s="51"/>
      <c r="HZ854" s="51"/>
      <c r="IA854" s="51"/>
      <c r="IB854" s="51"/>
      <c r="IC854" s="51"/>
      <c r="ID854" s="51"/>
      <c r="IE854" s="51"/>
      <c r="IF854" s="51"/>
      <c r="IG854" s="51"/>
      <c r="IH854" s="51"/>
      <c r="II854" s="51"/>
      <c r="IJ854" s="51"/>
      <c r="IK854" s="51"/>
      <c r="IL854" s="51"/>
      <c r="IM854" s="51"/>
      <c r="IN854" s="51"/>
      <c r="IO854" s="51"/>
      <c r="IP854" s="51"/>
      <c r="IQ854" s="51"/>
      <c r="IR854" s="51"/>
      <c r="IS854" s="51"/>
      <c r="IT854" s="51"/>
      <c r="IU854" s="51"/>
    </row>
    <row r="855" spans="1:255" ht="12.75" customHeight="1" x14ac:dyDescent="0.2">
      <c r="A855" s="61"/>
      <c r="B855" s="61"/>
      <c r="C855" s="61"/>
      <c r="D855" s="61"/>
      <c r="E855" s="6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  <c r="GH855" s="51"/>
      <c r="GI855" s="51"/>
      <c r="GJ855" s="51"/>
      <c r="GK855" s="51"/>
      <c r="GL855" s="51"/>
      <c r="GM855" s="51"/>
      <c r="GN855" s="51"/>
      <c r="GO855" s="51"/>
      <c r="GP855" s="51"/>
      <c r="GQ855" s="51"/>
      <c r="GR855" s="51"/>
      <c r="GS855" s="51"/>
      <c r="GT855" s="51"/>
      <c r="GU855" s="51"/>
      <c r="GV855" s="51"/>
      <c r="GW855" s="51"/>
      <c r="GX855" s="51"/>
      <c r="GY855" s="51"/>
      <c r="GZ855" s="51"/>
      <c r="HA855" s="51"/>
      <c r="HB855" s="51"/>
      <c r="HC855" s="51"/>
      <c r="HD855" s="51"/>
      <c r="HE855" s="51"/>
      <c r="HF855" s="51"/>
      <c r="HG855" s="51"/>
      <c r="HH855" s="51"/>
      <c r="HI855" s="51"/>
      <c r="HJ855" s="51"/>
      <c r="HK855" s="51"/>
      <c r="HL855" s="51"/>
      <c r="HM855" s="51"/>
      <c r="HN855" s="51"/>
      <c r="HO855" s="51"/>
      <c r="HP855" s="51"/>
      <c r="HQ855" s="51"/>
      <c r="HR855" s="51"/>
      <c r="HS855" s="51"/>
      <c r="HT855" s="51"/>
      <c r="HU855" s="51"/>
      <c r="HV855" s="51"/>
      <c r="HW855" s="51"/>
      <c r="HX855" s="51"/>
      <c r="HY855" s="51"/>
      <c r="HZ855" s="51"/>
      <c r="IA855" s="51"/>
      <c r="IB855" s="51"/>
      <c r="IC855" s="51"/>
      <c r="ID855" s="51"/>
      <c r="IE855" s="51"/>
      <c r="IF855" s="51"/>
      <c r="IG855" s="51"/>
      <c r="IH855" s="51"/>
      <c r="II855" s="51"/>
      <c r="IJ855" s="51"/>
      <c r="IK855" s="51"/>
      <c r="IL855" s="51"/>
      <c r="IM855" s="51"/>
      <c r="IN855" s="51"/>
      <c r="IO855" s="51"/>
      <c r="IP855" s="51"/>
      <c r="IQ855" s="51"/>
      <c r="IR855" s="51"/>
      <c r="IS855" s="51"/>
      <c r="IT855" s="51"/>
      <c r="IU855" s="51"/>
    </row>
    <row r="856" spans="1:255" ht="12.75" customHeight="1" x14ac:dyDescent="0.2">
      <c r="A856" s="61"/>
      <c r="B856" s="61"/>
      <c r="C856" s="61"/>
      <c r="D856" s="61"/>
      <c r="E856" s="6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  <c r="GH856" s="51"/>
      <c r="GI856" s="51"/>
      <c r="GJ856" s="51"/>
      <c r="GK856" s="51"/>
      <c r="GL856" s="51"/>
      <c r="GM856" s="51"/>
      <c r="GN856" s="51"/>
      <c r="GO856" s="51"/>
      <c r="GP856" s="51"/>
      <c r="GQ856" s="51"/>
      <c r="GR856" s="51"/>
      <c r="GS856" s="51"/>
      <c r="GT856" s="51"/>
      <c r="GU856" s="51"/>
      <c r="GV856" s="51"/>
      <c r="GW856" s="51"/>
      <c r="GX856" s="51"/>
      <c r="GY856" s="51"/>
      <c r="GZ856" s="51"/>
      <c r="HA856" s="51"/>
      <c r="HB856" s="51"/>
      <c r="HC856" s="51"/>
      <c r="HD856" s="51"/>
      <c r="HE856" s="51"/>
      <c r="HF856" s="51"/>
      <c r="HG856" s="51"/>
      <c r="HH856" s="51"/>
      <c r="HI856" s="51"/>
      <c r="HJ856" s="51"/>
      <c r="HK856" s="51"/>
      <c r="HL856" s="51"/>
      <c r="HM856" s="51"/>
      <c r="HN856" s="51"/>
      <c r="HO856" s="51"/>
      <c r="HP856" s="51"/>
      <c r="HQ856" s="51"/>
      <c r="HR856" s="51"/>
      <c r="HS856" s="51"/>
      <c r="HT856" s="51"/>
      <c r="HU856" s="51"/>
      <c r="HV856" s="51"/>
      <c r="HW856" s="51"/>
      <c r="HX856" s="51"/>
      <c r="HY856" s="51"/>
      <c r="HZ856" s="51"/>
      <c r="IA856" s="51"/>
      <c r="IB856" s="51"/>
      <c r="IC856" s="51"/>
      <c r="ID856" s="51"/>
      <c r="IE856" s="51"/>
      <c r="IF856" s="51"/>
      <c r="IG856" s="51"/>
      <c r="IH856" s="51"/>
      <c r="II856" s="51"/>
      <c r="IJ856" s="51"/>
      <c r="IK856" s="51"/>
      <c r="IL856" s="51"/>
      <c r="IM856" s="51"/>
      <c r="IN856" s="51"/>
      <c r="IO856" s="51"/>
      <c r="IP856" s="51"/>
      <c r="IQ856" s="51"/>
      <c r="IR856" s="51"/>
      <c r="IS856" s="51"/>
      <c r="IT856" s="51"/>
      <c r="IU856" s="51"/>
    </row>
    <row r="857" spans="1:255" ht="12.75" customHeight="1" x14ac:dyDescent="0.2">
      <c r="A857" s="61"/>
      <c r="B857" s="61"/>
      <c r="C857" s="61"/>
      <c r="D857" s="61"/>
      <c r="E857" s="6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  <c r="GH857" s="51"/>
      <c r="GI857" s="51"/>
      <c r="GJ857" s="51"/>
      <c r="GK857" s="51"/>
      <c r="GL857" s="51"/>
      <c r="GM857" s="51"/>
      <c r="GN857" s="51"/>
      <c r="GO857" s="51"/>
      <c r="GP857" s="51"/>
      <c r="GQ857" s="51"/>
      <c r="GR857" s="51"/>
      <c r="GS857" s="51"/>
      <c r="GT857" s="51"/>
      <c r="GU857" s="51"/>
      <c r="GV857" s="51"/>
      <c r="GW857" s="51"/>
      <c r="GX857" s="51"/>
      <c r="GY857" s="51"/>
      <c r="GZ857" s="51"/>
      <c r="HA857" s="51"/>
      <c r="HB857" s="51"/>
      <c r="HC857" s="51"/>
      <c r="HD857" s="51"/>
      <c r="HE857" s="51"/>
      <c r="HF857" s="51"/>
      <c r="HG857" s="51"/>
      <c r="HH857" s="51"/>
      <c r="HI857" s="51"/>
      <c r="HJ857" s="51"/>
      <c r="HK857" s="51"/>
      <c r="HL857" s="51"/>
      <c r="HM857" s="51"/>
      <c r="HN857" s="51"/>
      <c r="HO857" s="51"/>
      <c r="HP857" s="51"/>
      <c r="HQ857" s="51"/>
      <c r="HR857" s="51"/>
      <c r="HS857" s="51"/>
      <c r="HT857" s="51"/>
      <c r="HU857" s="51"/>
      <c r="HV857" s="51"/>
      <c r="HW857" s="51"/>
      <c r="HX857" s="51"/>
      <c r="HY857" s="51"/>
      <c r="HZ857" s="51"/>
      <c r="IA857" s="51"/>
      <c r="IB857" s="51"/>
      <c r="IC857" s="51"/>
      <c r="ID857" s="51"/>
      <c r="IE857" s="51"/>
      <c r="IF857" s="51"/>
      <c r="IG857" s="51"/>
      <c r="IH857" s="51"/>
      <c r="II857" s="51"/>
      <c r="IJ857" s="51"/>
      <c r="IK857" s="51"/>
      <c r="IL857" s="51"/>
      <c r="IM857" s="51"/>
      <c r="IN857" s="51"/>
      <c r="IO857" s="51"/>
      <c r="IP857" s="51"/>
      <c r="IQ857" s="51"/>
      <c r="IR857" s="51"/>
      <c r="IS857" s="51"/>
      <c r="IT857" s="51"/>
      <c r="IU857" s="51"/>
    </row>
    <row r="858" spans="1:255" ht="12.75" customHeight="1" x14ac:dyDescent="0.2">
      <c r="A858" s="61"/>
      <c r="B858" s="61"/>
      <c r="C858" s="61"/>
      <c r="D858" s="61"/>
      <c r="E858" s="6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  <c r="GH858" s="51"/>
      <c r="GI858" s="51"/>
      <c r="GJ858" s="51"/>
      <c r="GK858" s="51"/>
      <c r="GL858" s="51"/>
      <c r="GM858" s="51"/>
      <c r="GN858" s="51"/>
      <c r="GO858" s="51"/>
      <c r="GP858" s="51"/>
      <c r="GQ858" s="51"/>
      <c r="GR858" s="51"/>
      <c r="GS858" s="51"/>
      <c r="GT858" s="51"/>
      <c r="GU858" s="51"/>
      <c r="GV858" s="51"/>
      <c r="GW858" s="51"/>
      <c r="GX858" s="51"/>
      <c r="GY858" s="51"/>
      <c r="GZ858" s="51"/>
      <c r="HA858" s="51"/>
      <c r="HB858" s="51"/>
      <c r="HC858" s="51"/>
      <c r="HD858" s="51"/>
      <c r="HE858" s="51"/>
      <c r="HF858" s="51"/>
      <c r="HG858" s="51"/>
      <c r="HH858" s="51"/>
      <c r="HI858" s="51"/>
      <c r="HJ858" s="51"/>
      <c r="HK858" s="51"/>
      <c r="HL858" s="51"/>
      <c r="HM858" s="51"/>
      <c r="HN858" s="51"/>
      <c r="HO858" s="51"/>
      <c r="HP858" s="51"/>
      <c r="HQ858" s="51"/>
      <c r="HR858" s="51"/>
      <c r="HS858" s="51"/>
      <c r="HT858" s="51"/>
      <c r="HU858" s="51"/>
      <c r="HV858" s="51"/>
      <c r="HW858" s="51"/>
      <c r="HX858" s="51"/>
      <c r="HY858" s="51"/>
      <c r="HZ858" s="51"/>
      <c r="IA858" s="51"/>
      <c r="IB858" s="51"/>
      <c r="IC858" s="51"/>
      <c r="ID858" s="51"/>
      <c r="IE858" s="51"/>
      <c r="IF858" s="51"/>
      <c r="IG858" s="51"/>
      <c r="IH858" s="51"/>
      <c r="II858" s="51"/>
      <c r="IJ858" s="51"/>
      <c r="IK858" s="51"/>
      <c r="IL858" s="51"/>
      <c r="IM858" s="51"/>
      <c r="IN858" s="51"/>
      <c r="IO858" s="51"/>
      <c r="IP858" s="51"/>
      <c r="IQ858" s="51"/>
      <c r="IR858" s="51"/>
      <c r="IS858" s="51"/>
      <c r="IT858" s="51"/>
      <c r="IU858" s="51"/>
    </row>
    <row r="859" spans="1:255" ht="12.75" customHeight="1" x14ac:dyDescent="0.2">
      <c r="A859" s="61"/>
      <c r="B859" s="61"/>
      <c r="C859" s="61"/>
      <c r="D859" s="61"/>
      <c r="E859" s="6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  <c r="GH859" s="51"/>
      <c r="GI859" s="51"/>
      <c r="GJ859" s="51"/>
      <c r="GK859" s="51"/>
      <c r="GL859" s="51"/>
      <c r="GM859" s="51"/>
      <c r="GN859" s="51"/>
      <c r="GO859" s="51"/>
      <c r="GP859" s="51"/>
      <c r="GQ859" s="51"/>
      <c r="GR859" s="51"/>
      <c r="GS859" s="51"/>
      <c r="GT859" s="51"/>
      <c r="GU859" s="51"/>
      <c r="GV859" s="51"/>
      <c r="GW859" s="51"/>
      <c r="GX859" s="51"/>
      <c r="GY859" s="51"/>
      <c r="GZ859" s="51"/>
      <c r="HA859" s="51"/>
      <c r="HB859" s="51"/>
      <c r="HC859" s="51"/>
      <c r="HD859" s="51"/>
      <c r="HE859" s="51"/>
      <c r="HF859" s="51"/>
      <c r="HG859" s="51"/>
      <c r="HH859" s="51"/>
      <c r="HI859" s="51"/>
      <c r="HJ859" s="51"/>
      <c r="HK859" s="51"/>
      <c r="HL859" s="51"/>
      <c r="HM859" s="51"/>
      <c r="HN859" s="51"/>
      <c r="HO859" s="51"/>
      <c r="HP859" s="51"/>
      <c r="HQ859" s="51"/>
      <c r="HR859" s="51"/>
      <c r="HS859" s="51"/>
      <c r="HT859" s="51"/>
      <c r="HU859" s="51"/>
      <c r="HV859" s="51"/>
      <c r="HW859" s="51"/>
      <c r="HX859" s="51"/>
      <c r="HY859" s="51"/>
      <c r="HZ859" s="51"/>
      <c r="IA859" s="51"/>
      <c r="IB859" s="51"/>
      <c r="IC859" s="51"/>
      <c r="ID859" s="51"/>
      <c r="IE859" s="51"/>
      <c r="IF859" s="51"/>
      <c r="IG859" s="51"/>
      <c r="IH859" s="51"/>
      <c r="II859" s="51"/>
      <c r="IJ859" s="51"/>
      <c r="IK859" s="51"/>
      <c r="IL859" s="51"/>
      <c r="IM859" s="51"/>
      <c r="IN859" s="51"/>
      <c r="IO859" s="51"/>
      <c r="IP859" s="51"/>
      <c r="IQ859" s="51"/>
      <c r="IR859" s="51"/>
      <c r="IS859" s="51"/>
      <c r="IT859" s="51"/>
      <c r="IU859" s="51"/>
    </row>
    <row r="860" spans="1:255" ht="12.75" customHeight="1" x14ac:dyDescent="0.2">
      <c r="A860" s="61"/>
      <c r="B860" s="61"/>
      <c r="C860" s="61"/>
      <c r="D860" s="61"/>
      <c r="E860" s="6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  <c r="GH860" s="51"/>
      <c r="GI860" s="51"/>
      <c r="GJ860" s="51"/>
      <c r="GK860" s="51"/>
      <c r="GL860" s="51"/>
      <c r="GM860" s="51"/>
      <c r="GN860" s="51"/>
      <c r="GO860" s="51"/>
      <c r="GP860" s="51"/>
      <c r="GQ860" s="51"/>
      <c r="GR860" s="51"/>
      <c r="GS860" s="51"/>
      <c r="GT860" s="51"/>
      <c r="GU860" s="51"/>
      <c r="GV860" s="51"/>
      <c r="GW860" s="51"/>
      <c r="GX860" s="51"/>
      <c r="GY860" s="51"/>
      <c r="GZ860" s="51"/>
      <c r="HA860" s="51"/>
      <c r="HB860" s="51"/>
      <c r="HC860" s="51"/>
      <c r="HD860" s="51"/>
      <c r="HE860" s="51"/>
      <c r="HF860" s="51"/>
      <c r="HG860" s="51"/>
      <c r="HH860" s="51"/>
      <c r="HI860" s="51"/>
      <c r="HJ860" s="51"/>
      <c r="HK860" s="51"/>
      <c r="HL860" s="51"/>
      <c r="HM860" s="51"/>
      <c r="HN860" s="51"/>
      <c r="HO860" s="51"/>
      <c r="HP860" s="51"/>
      <c r="HQ860" s="51"/>
      <c r="HR860" s="51"/>
      <c r="HS860" s="51"/>
      <c r="HT860" s="51"/>
      <c r="HU860" s="51"/>
      <c r="HV860" s="51"/>
      <c r="HW860" s="51"/>
      <c r="HX860" s="51"/>
      <c r="HY860" s="51"/>
      <c r="HZ860" s="51"/>
      <c r="IA860" s="51"/>
      <c r="IB860" s="51"/>
      <c r="IC860" s="51"/>
      <c r="ID860" s="51"/>
      <c r="IE860" s="51"/>
      <c r="IF860" s="51"/>
      <c r="IG860" s="51"/>
      <c r="IH860" s="51"/>
      <c r="II860" s="51"/>
      <c r="IJ860" s="51"/>
      <c r="IK860" s="51"/>
      <c r="IL860" s="51"/>
      <c r="IM860" s="51"/>
      <c r="IN860" s="51"/>
      <c r="IO860" s="51"/>
      <c r="IP860" s="51"/>
      <c r="IQ860" s="51"/>
      <c r="IR860" s="51"/>
      <c r="IS860" s="51"/>
      <c r="IT860" s="51"/>
      <c r="IU860" s="51"/>
    </row>
    <row r="861" spans="1:255" ht="12.75" customHeight="1" x14ac:dyDescent="0.2">
      <c r="A861" s="61"/>
      <c r="B861" s="61"/>
      <c r="C861" s="61"/>
      <c r="D861" s="61"/>
      <c r="E861" s="6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  <c r="GH861" s="51"/>
      <c r="GI861" s="51"/>
      <c r="GJ861" s="51"/>
      <c r="GK861" s="51"/>
      <c r="GL861" s="51"/>
      <c r="GM861" s="51"/>
      <c r="GN861" s="51"/>
      <c r="GO861" s="51"/>
      <c r="GP861" s="51"/>
      <c r="GQ861" s="51"/>
      <c r="GR861" s="51"/>
      <c r="GS861" s="51"/>
      <c r="GT861" s="51"/>
      <c r="GU861" s="51"/>
      <c r="GV861" s="51"/>
      <c r="GW861" s="51"/>
      <c r="GX861" s="51"/>
      <c r="GY861" s="51"/>
      <c r="GZ861" s="51"/>
      <c r="HA861" s="51"/>
      <c r="HB861" s="51"/>
      <c r="HC861" s="51"/>
      <c r="HD861" s="51"/>
      <c r="HE861" s="51"/>
      <c r="HF861" s="51"/>
      <c r="HG861" s="51"/>
      <c r="HH861" s="51"/>
      <c r="HI861" s="51"/>
      <c r="HJ861" s="51"/>
      <c r="HK861" s="51"/>
      <c r="HL861" s="51"/>
      <c r="HM861" s="51"/>
      <c r="HN861" s="51"/>
      <c r="HO861" s="51"/>
      <c r="HP861" s="51"/>
      <c r="HQ861" s="51"/>
      <c r="HR861" s="51"/>
      <c r="HS861" s="51"/>
      <c r="HT861" s="51"/>
      <c r="HU861" s="51"/>
      <c r="HV861" s="51"/>
      <c r="HW861" s="51"/>
      <c r="HX861" s="51"/>
      <c r="HY861" s="51"/>
      <c r="HZ861" s="51"/>
      <c r="IA861" s="51"/>
      <c r="IB861" s="51"/>
      <c r="IC861" s="51"/>
      <c r="ID861" s="51"/>
      <c r="IE861" s="51"/>
      <c r="IF861" s="51"/>
      <c r="IG861" s="51"/>
      <c r="IH861" s="51"/>
      <c r="II861" s="51"/>
      <c r="IJ861" s="51"/>
      <c r="IK861" s="51"/>
      <c r="IL861" s="51"/>
      <c r="IM861" s="51"/>
      <c r="IN861" s="51"/>
      <c r="IO861" s="51"/>
      <c r="IP861" s="51"/>
      <c r="IQ861" s="51"/>
      <c r="IR861" s="51"/>
      <c r="IS861" s="51"/>
      <c r="IT861" s="51"/>
      <c r="IU861" s="51"/>
    </row>
    <row r="862" spans="1:255" ht="12.75" customHeight="1" x14ac:dyDescent="0.2">
      <c r="A862" s="61"/>
      <c r="B862" s="61"/>
      <c r="C862" s="61"/>
      <c r="D862" s="61"/>
      <c r="E862" s="6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  <c r="GH862" s="51"/>
      <c r="GI862" s="51"/>
      <c r="GJ862" s="51"/>
      <c r="GK862" s="51"/>
      <c r="GL862" s="51"/>
      <c r="GM862" s="51"/>
      <c r="GN862" s="51"/>
      <c r="GO862" s="51"/>
      <c r="GP862" s="51"/>
      <c r="GQ862" s="51"/>
      <c r="GR862" s="51"/>
      <c r="GS862" s="51"/>
      <c r="GT862" s="51"/>
      <c r="GU862" s="51"/>
      <c r="GV862" s="51"/>
      <c r="GW862" s="51"/>
      <c r="GX862" s="51"/>
      <c r="GY862" s="51"/>
      <c r="GZ862" s="51"/>
      <c r="HA862" s="51"/>
      <c r="HB862" s="51"/>
      <c r="HC862" s="51"/>
      <c r="HD862" s="51"/>
      <c r="HE862" s="51"/>
      <c r="HF862" s="51"/>
      <c r="HG862" s="51"/>
      <c r="HH862" s="51"/>
      <c r="HI862" s="51"/>
      <c r="HJ862" s="51"/>
      <c r="HK862" s="51"/>
      <c r="HL862" s="51"/>
      <c r="HM862" s="51"/>
      <c r="HN862" s="51"/>
      <c r="HO862" s="51"/>
      <c r="HP862" s="51"/>
      <c r="HQ862" s="51"/>
      <c r="HR862" s="51"/>
      <c r="HS862" s="51"/>
      <c r="HT862" s="51"/>
      <c r="HU862" s="51"/>
      <c r="HV862" s="51"/>
      <c r="HW862" s="51"/>
      <c r="HX862" s="51"/>
      <c r="HY862" s="51"/>
      <c r="HZ862" s="51"/>
      <c r="IA862" s="51"/>
      <c r="IB862" s="51"/>
      <c r="IC862" s="51"/>
      <c r="ID862" s="51"/>
      <c r="IE862" s="51"/>
      <c r="IF862" s="51"/>
      <c r="IG862" s="51"/>
      <c r="IH862" s="51"/>
      <c r="II862" s="51"/>
      <c r="IJ862" s="51"/>
      <c r="IK862" s="51"/>
      <c r="IL862" s="51"/>
      <c r="IM862" s="51"/>
      <c r="IN862" s="51"/>
      <c r="IO862" s="51"/>
      <c r="IP862" s="51"/>
      <c r="IQ862" s="51"/>
      <c r="IR862" s="51"/>
      <c r="IS862" s="51"/>
      <c r="IT862" s="51"/>
      <c r="IU862" s="51"/>
    </row>
    <row r="863" spans="1:255" ht="12.75" customHeight="1" x14ac:dyDescent="0.2">
      <c r="A863" s="61"/>
      <c r="B863" s="61"/>
      <c r="C863" s="61"/>
      <c r="D863" s="61"/>
      <c r="E863" s="6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  <c r="GH863" s="51"/>
      <c r="GI863" s="51"/>
      <c r="GJ863" s="51"/>
      <c r="GK863" s="51"/>
      <c r="GL863" s="51"/>
      <c r="GM863" s="51"/>
      <c r="GN863" s="51"/>
      <c r="GO863" s="51"/>
      <c r="GP863" s="51"/>
      <c r="GQ863" s="51"/>
      <c r="GR863" s="51"/>
      <c r="GS863" s="51"/>
      <c r="GT863" s="51"/>
      <c r="GU863" s="51"/>
      <c r="GV863" s="51"/>
      <c r="GW863" s="51"/>
      <c r="GX863" s="51"/>
      <c r="GY863" s="51"/>
      <c r="GZ863" s="51"/>
      <c r="HA863" s="51"/>
      <c r="HB863" s="51"/>
      <c r="HC863" s="51"/>
      <c r="HD863" s="51"/>
      <c r="HE863" s="51"/>
      <c r="HF863" s="51"/>
      <c r="HG863" s="51"/>
      <c r="HH863" s="51"/>
      <c r="HI863" s="51"/>
      <c r="HJ863" s="51"/>
      <c r="HK863" s="51"/>
      <c r="HL863" s="51"/>
      <c r="HM863" s="51"/>
      <c r="HN863" s="51"/>
      <c r="HO863" s="51"/>
      <c r="HP863" s="51"/>
      <c r="HQ863" s="51"/>
      <c r="HR863" s="51"/>
      <c r="HS863" s="51"/>
      <c r="HT863" s="51"/>
      <c r="HU863" s="51"/>
      <c r="HV863" s="51"/>
      <c r="HW863" s="51"/>
      <c r="HX863" s="51"/>
      <c r="HY863" s="51"/>
      <c r="HZ863" s="51"/>
      <c r="IA863" s="51"/>
      <c r="IB863" s="51"/>
      <c r="IC863" s="51"/>
      <c r="ID863" s="51"/>
      <c r="IE863" s="51"/>
      <c r="IF863" s="51"/>
      <c r="IG863" s="51"/>
      <c r="IH863" s="51"/>
      <c r="II863" s="51"/>
      <c r="IJ863" s="51"/>
      <c r="IK863" s="51"/>
      <c r="IL863" s="51"/>
      <c r="IM863" s="51"/>
      <c r="IN863" s="51"/>
      <c r="IO863" s="51"/>
      <c r="IP863" s="51"/>
      <c r="IQ863" s="51"/>
      <c r="IR863" s="51"/>
      <c r="IS863" s="51"/>
      <c r="IT863" s="51"/>
      <c r="IU863" s="51"/>
    </row>
    <row r="864" spans="1:255" ht="12.75" customHeight="1" x14ac:dyDescent="0.2">
      <c r="A864" s="61"/>
      <c r="B864" s="61"/>
      <c r="C864" s="61"/>
      <c r="D864" s="61"/>
      <c r="E864" s="6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  <c r="GH864" s="51"/>
      <c r="GI864" s="51"/>
      <c r="GJ864" s="51"/>
      <c r="GK864" s="51"/>
      <c r="GL864" s="51"/>
      <c r="GM864" s="51"/>
      <c r="GN864" s="51"/>
      <c r="GO864" s="51"/>
      <c r="GP864" s="51"/>
      <c r="GQ864" s="51"/>
      <c r="GR864" s="51"/>
      <c r="GS864" s="51"/>
      <c r="GT864" s="51"/>
      <c r="GU864" s="51"/>
      <c r="GV864" s="51"/>
      <c r="GW864" s="51"/>
      <c r="GX864" s="51"/>
      <c r="GY864" s="51"/>
      <c r="GZ864" s="51"/>
      <c r="HA864" s="51"/>
      <c r="HB864" s="51"/>
      <c r="HC864" s="51"/>
      <c r="HD864" s="51"/>
      <c r="HE864" s="51"/>
      <c r="HF864" s="51"/>
      <c r="HG864" s="51"/>
      <c r="HH864" s="51"/>
      <c r="HI864" s="51"/>
      <c r="HJ864" s="51"/>
      <c r="HK864" s="51"/>
      <c r="HL864" s="51"/>
      <c r="HM864" s="51"/>
      <c r="HN864" s="51"/>
      <c r="HO864" s="51"/>
      <c r="HP864" s="51"/>
      <c r="HQ864" s="51"/>
      <c r="HR864" s="51"/>
      <c r="HS864" s="51"/>
      <c r="HT864" s="51"/>
      <c r="HU864" s="51"/>
      <c r="HV864" s="51"/>
      <c r="HW864" s="51"/>
      <c r="HX864" s="51"/>
      <c r="HY864" s="51"/>
      <c r="HZ864" s="51"/>
      <c r="IA864" s="51"/>
      <c r="IB864" s="51"/>
      <c r="IC864" s="51"/>
      <c r="ID864" s="51"/>
      <c r="IE864" s="51"/>
      <c r="IF864" s="51"/>
      <c r="IG864" s="51"/>
      <c r="IH864" s="51"/>
      <c r="II864" s="51"/>
      <c r="IJ864" s="51"/>
      <c r="IK864" s="51"/>
      <c r="IL864" s="51"/>
      <c r="IM864" s="51"/>
      <c r="IN864" s="51"/>
      <c r="IO864" s="51"/>
      <c r="IP864" s="51"/>
      <c r="IQ864" s="51"/>
      <c r="IR864" s="51"/>
      <c r="IS864" s="51"/>
      <c r="IT864" s="51"/>
      <c r="IU864" s="51"/>
    </row>
    <row r="865" spans="1:255" ht="12.75" customHeight="1" x14ac:dyDescent="0.2">
      <c r="A865" s="61"/>
      <c r="B865" s="61"/>
      <c r="C865" s="61"/>
      <c r="D865" s="61"/>
      <c r="E865" s="6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  <c r="GH865" s="51"/>
      <c r="GI865" s="51"/>
      <c r="GJ865" s="51"/>
      <c r="GK865" s="51"/>
      <c r="GL865" s="51"/>
      <c r="GM865" s="51"/>
      <c r="GN865" s="51"/>
      <c r="GO865" s="51"/>
      <c r="GP865" s="51"/>
      <c r="GQ865" s="51"/>
      <c r="GR865" s="51"/>
      <c r="GS865" s="51"/>
      <c r="GT865" s="51"/>
      <c r="GU865" s="51"/>
      <c r="GV865" s="51"/>
      <c r="GW865" s="51"/>
      <c r="GX865" s="51"/>
      <c r="GY865" s="51"/>
      <c r="GZ865" s="51"/>
      <c r="HA865" s="51"/>
      <c r="HB865" s="51"/>
      <c r="HC865" s="51"/>
      <c r="HD865" s="51"/>
      <c r="HE865" s="51"/>
      <c r="HF865" s="51"/>
      <c r="HG865" s="51"/>
      <c r="HH865" s="51"/>
      <c r="HI865" s="51"/>
      <c r="HJ865" s="51"/>
      <c r="HK865" s="51"/>
      <c r="HL865" s="51"/>
      <c r="HM865" s="51"/>
      <c r="HN865" s="51"/>
      <c r="HO865" s="51"/>
      <c r="HP865" s="51"/>
      <c r="HQ865" s="51"/>
      <c r="HR865" s="51"/>
      <c r="HS865" s="51"/>
      <c r="HT865" s="51"/>
      <c r="HU865" s="51"/>
      <c r="HV865" s="51"/>
      <c r="HW865" s="51"/>
      <c r="HX865" s="51"/>
      <c r="HY865" s="51"/>
      <c r="HZ865" s="51"/>
      <c r="IA865" s="51"/>
      <c r="IB865" s="51"/>
      <c r="IC865" s="51"/>
      <c r="ID865" s="51"/>
      <c r="IE865" s="51"/>
      <c r="IF865" s="51"/>
      <c r="IG865" s="51"/>
      <c r="IH865" s="51"/>
      <c r="II865" s="51"/>
      <c r="IJ865" s="51"/>
      <c r="IK865" s="51"/>
      <c r="IL865" s="51"/>
      <c r="IM865" s="51"/>
      <c r="IN865" s="51"/>
      <c r="IO865" s="51"/>
      <c r="IP865" s="51"/>
      <c r="IQ865" s="51"/>
      <c r="IR865" s="51"/>
      <c r="IS865" s="51"/>
      <c r="IT865" s="51"/>
      <c r="IU865" s="51"/>
    </row>
    <row r="866" spans="1:255" ht="12.75" customHeight="1" x14ac:dyDescent="0.2">
      <c r="A866" s="61"/>
      <c r="B866" s="61"/>
      <c r="C866" s="61"/>
      <c r="D866" s="61"/>
      <c r="E866" s="6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  <c r="GH866" s="51"/>
      <c r="GI866" s="51"/>
      <c r="GJ866" s="51"/>
      <c r="GK866" s="51"/>
      <c r="GL866" s="51"/>
      <c r="GM866" s="51"/>
      <c r="GN866" s="51"/>
      <c r="GO866" s="51"/>
      <c r="GP866" s="51"/>
      <c r="GQ866" s="51"/>
      <c r="GR866" s="51"/>
      <c r="GS866" s="51"/>
      <c r="GT866" s="51"/>
      <c r="GU866" s="51"/>
      <c r="GV866" s="51"/>
      <c r="GW866" s="51"/>
      <c r="GX866" s="51"/>
      <c r="GY866" s="51"/>
      <c r="GZ866" s="51"/>
      <c r="HA866" s="51"/>
      <c r="HB866" s="51"/>
      <c r="HC866" s="51"/>
      <c r="HD866" s="51"/>
      <c r="HE866" s="51"/>
      <c r="HF866" s="51"/>
      <c r="HG866" s="51"/>
      <c r="HH866" s="51"/>
      <c r="HI866" s="51"/>
      <c r="HJ866" s="51"/>
      <c r="HK866" s="51"/>
      <c r="HL866" s="51"/>
      <c r="HM866" s="51"/>
      <c r="HN866" s="51"/>
      <c r="HO866" s="51"/>
      <c r="HP866" s="51"/>
      <c r="HQ866" s="51"/>
      <c r="HR866" s="51"/>
      <c r="HS866" s="51"/>
      <c r="HT866" s="51"/>
      <c r="HU866" s="51"/>
      <c r="HV866" s="51"/>
      <c r="HW866" s="51"/>
      <c r="HX866" s="51"/>
      <c r="HY866" s="51"/>
      <c r="HZ866" s="51"/>
      <c r="IA866" s="51"/>
      <c r="IB866" s="51"/>
      <c r="IC866" s="51"/>
      <c r="ID866" s="51"/>
      <c r="IE866" s="51"/>
      <c r="IF866" s="51"/>
      <c r="IG866" s="51"/>
      <c r="IH866" s="51"/>
      <c r="II866" s="51"/>
      <c r="IJ866" s="51"/>
      <c r="IK866" s="51"/>
      <c r="IL866" s="51"/>
      <c r="IM866" s="51"/>
      <c r="IN866" s="51"/>
      <c r="IO866" s="51"/>
      <c r="IP866" s="51"/>
      <c r="IQ866" s="51"/>
      <c r="IR866" s="51"/>
      <c r="IS866" s="51"/>
      <c r="IT866" s="51"/>
      <c r="IU866" s="51"/>
    </row>
    <row r="867" spans="1:255" ht="12.75" customHeight="1" x14ac:dyDescent="0.2">
      <c r="A867" s="61"/>
      <c r="B867" s="61"/>
      <c r="C867" s="61"/>
      <c r="D867" s="61"/>
      <c r="E867" s="6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  <c r="GH867" s="51"/>
      <c r="GI867" s="51"/>
      <c r="GJ867" s="51"/>
      <c r="GK867" s="51"/>
      <c r="GL867" s="51"/>
      <c r="GM867" s="51"/>
      <c r="GN867" s="51"/>
      <c r="GO867" s="51"/>
      <c r="GP867" s="51"/>
      <c r="GQ867" s="51"/>
      <c r="GR867" s="51"/>
      <c r="GS867" s="51"/>
      <c r="GT867" s="51"/>
      <c r="GU867" s="51"/>
      <c r="GV867" s="51"/>
      <c r="GW867" s="51"/>
      <c r="GX867" s="51"/>
      <c r="GY867" s="51"/>
      <c r="GZ867" s="51"/>
      <c r="HA867" s="51"/>
      <c r="HB867" s="51"/>
      <c r="HC867" s="51"/>
      <c r="HD867" s="51"/>
      <c r="HE867" s="51"/>
      <c r="HF867" s="51"/>
      <c r="HG867" s="51"/>
      <c r="HH867" s="51"/>
      <c r="HI867" s="51"/>
      <c r="HJ867" s="51"/>
      <c r="HK867" s="51"/>
      <c r="HL867" s="51"/>
      <c r="HM867" s="51"/>
      <c r="HN867" s="51"/>
      <c r="HO867" s="51"/>
      <c r="HP867" s="51"/>
      <c r="HQ867" s="51"/>
      <c r="HR867" s="51"/>
      <c r="HS867" s="51"/>
      <c r="HT867" s="51"/>
      <c r="HU867" s="51"/>
      <c r="HV867" s="51"/>
      <c r="HW867" s="51"/>
      <c r="HX867" s="51"/>
      <c r="HY867" s="51"/>
      <c r="HZ867" s="51"/>
      <c r="IA867" s="51"/>
      <c r="IB867" s="51"/>
      <c r="IC867" s="51"/>
      <c r="ID867" s="51"/>
      <c r="IE867" s="51"/>
      <c r="IF867" s="51"/>
      <c r="IG867" s="51"/>
      <c r="IH867" s="51"/>
      <c r="II867" s="51"/>
      <c r="IJ867" s="51"/>
      <c r="IK867" s="51"/>
      <c r="IL867" s="51"/>
      <c r="IM867" s="51"/>
      <c r="IN867" s="51"/>
      <c r="IO867" s="51"/>
      <c r="IP867" s="51"/>
      <c r="IQ867" s="51"/>
      <c r="IR867" s="51"/>
      <c r="IS867" s="51"/>
      <c r="IT867" s="51"/>
      <c r="IU867" s="51"/>
    </row>
    <row r="868" spans="1:255" ht="12.75" customHeight="1" x14ac:dyDescent="0.2">
      <c r="A868" s="61"/>
      <c r="B868" s="61"/>
      <c r="C868" s="61"/>
      <c r="D868" s="61"/>
      <c r="E868" s="6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  <c r="GH868" s="51"/>
      <c r="GI868" s="51"/>
      <c r="GJ868" s="51"/>
      <c r="GK868" s="51"/>
      <c r="GL868" s="51"/>
      <c r="GM868" s="51"/>
      <c r="GN868" s="51"/>
      <c r="GO868" s="51"/>
      <c r="GP868" s="51"/>
      <c r="GQ868" s="51"/>
      <c r="GR868" s="51"/>
      <c r="GS868" s="51"/>
      <c r="GT868" s="51"/>
      <c r="GU868" s="51"/>
      <c r="GV868" s="51"/>
      <c r="GW868" s="51"/>
      <c r="GX868" s="51"/>
      <c r="GY868" s="51"/>
      <c r="GZ868" s="51"/>
      <c r="HA868" s="51"/>
      <c r="HB868" s="51"/>
      <c r="HC868" s="51"/>
      <c r="HD868" s="51"/>
      <c r="HE868" s="51"/>
      <c r="HF868" s="51"/>
      <c r="HG868" s="51"/>
      <c r="HH868" s="51"/>
      <c r="HI868" s="51"/>
      <c r="HJ868" s="51"/>
      <c r="HK868" s="51"/>
      <c r="HL868" s="51"/>
      <c r="HM868" s="51"/>
      <c r="HN868" s="51"/>
      <c r="HO868" s="51"/>
      <c r="HP868" s="51"/>
      <c r="HQ868" s="51"/>
      <c r="HR868" s="51"/>
      <c r="HS868" s="51"/>
      <c r="HT868" s="51"/>
      <c r="HU868" s="51"/>
      <c r="HV868" s="51"/>
      <c r="HW868" s="51"/>
      <c r="HX868" s="51"/>
      <c r="HY868" s="51"/>
      <c r="HZ868" s="51"/>
      <c r="IA868" s="51"/>
      <c r="IB868" s="51"/>
      <c r="IC868" s="51"/>
      <c r="ID868" s="51"/>
      <c r="IE868" s="51"/>
      <c r="IF868" s="51"/>
      <c r="IG868" s="51"/>
      <c r="IH868" s="51"/>
      <c r="II868" s="51"/>
      <c r="IJ868" s="51"/>
      <c r="IK868" s="51"/>
      <c r="IL868" s="51"/>
      <c r="IM868" s="51"/>
      <c r="IN868" s="51"/>
      <c r="IO868" s="51"/>
      <c r="IP868" s="51"/>
      <c r="IQ868" s="51"/>
      <c r="IR868" s="51"/>
      <c r="IS868" s="51"/>
      <c r="IT868" s="51"/>
      <c r="IU868" s="51"/>
    </row>
    <row r="869" spans="1:255" ht="12.75" customHeight="1" x14ac:dyDescent="0.2">
      <c r="A869" s="61"/>
      <c r="B869" s="61"/>
      <c r="C869" s="61"/>
      <c r="D869" s="61"/>
      <c r="E869" s="6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  <c r="GH869" s="51"/>
      <c r="GI869" s="51"/>
      <c r="GJ869" s="51"/>
      <c r="GK869" s="51"/>
      <c r="GL869" s="51"/>
      <c r="GM869" s="51"/>
      <c r="GN869" s="51"/>
      <c r="GO869" s="51"/>
      <c r="GP869" s="51"/>
      <c r="GQ869" s="51"/>
      <c r="GR869" s="51"/>
      <c r="GS869" s="51"/>
      <c r="GT869" s="51"/>
      <c r="GU869" s="51"/>
      <c r="GV869" s="51"/>
      <c r="GW869" s="51"/>
      <c r="GX869" s="51"/>
      <c r="GY869" s="51"/>
      <c r="GZ869" s="51"/>
      <c r="HA869" s="51"/>
      <c r="HB869" s="51"/>
      <c r="HC869" s="51"/>
      <c r="HD869" s="51"/>
      <c r="HE869" s="51"/>
      <c r="HF869" s="51"/>
      <c r="HG869" s="51"/>
      <c r="HH869" s="51"/>
      <c r="HI869" s="51"/>
      <c r="HJ869" s="51"/>
      <c r="HK869" s="51"/>
      <c r="HL869" s="51"/>
      <c r="HM869" s="51"/>
      <c r="HN869" s="51"/>
      <c r="HO869" s="51"/>
      <c r="HP869" s="51"/>
      <c r="HQ869" s="51"/>
      <c r="HR869" s="51"/>
      <c r="HS869" s="51"/>
      <c r="HT869" s="51"/>
      <c r="HU869" s="51"/>
      <c r="HV869" s="51"/>
      <c r="HW869" s="51"/>
      <c r="HX869" s="51"/>
      <c r="HY869" s="51"/>
      <c r="HZ869" s="51"/>
      <c r="IA869" s="51"/>
      <c r="IB869" s="51"/>
      <c r="IC869" s="51"/>
      <c r="ID869" s="51"/>
      <c r="IE869" s="51"/>
      <c r="IF869" s="51"/>
      <c r="IG869" s="51"/>
      <c r="IH869" s="51"/>
      <c r="II869" s="51"/>
      <c r="IJ869" s="51"/>
      <c r="IK869" s="51"/>
      <c r="IL869" s="51"/>
      <c r="IM869" s="51"/>
      <c r="IN869" s="51"/>
      <c r="IO869" s="51"/>
      <c r="IP869" s="51"/>
      <c r="IQ869" s="51"/>
      <c r="IR869" s="51"/>
      <c r="IS869" s="51"/>
      <c r="IT869" s="51"/>
      <c r="IU869" s="51"/>
    </row>
    <row r="870" spans="1:255" ht="12.75" customHeight="1" x14ac:dyDescent="0.2">
      <c r="A870" s="61"/>
      <c r="B870" s="61"/>
      <c r="C870" s="61"/>
      <c r="D870" s="61"/>
      <c r="E870" s="6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  <c r="GH870" s="51"/>
      <c r="GI870" s="51"/>
      <c r="GJ870" s="51"/>
      <c r="GK870" s="51"/>
      <c r="GL870" s="51"/>
      <c r="GM870" s="51"/>
      <c r="GN870" s="51"/>
      <c r="GO870" s="51"/>
      <c r="GP870" s="51"/>
      <c r="GQ870" s="51"/>
      <c r="GR870" s="51"/>
      <c r="GS870" s="51"/>
      <c r="GT870" s="51"/>
      <c r="GU870" s="51"/>
      <c r="GV870" s="51"/>
      <c r="GW870" s="51"/>
      <c r="GX870" s="51"/>
      <c r="GY870" s="51"/>
      <c r="GZ870" s="51"/>
      <c r="HA870" s="51"/>
      <c r="HB870" s="51"/>
      <c r="HC870" s="51"/>
      <c r="HD870" s="51"/>
      <c r="HE870" s="51"/>
      <c r="HF870" s="51"/>
      <c r="HG870" s="51"/>
      <c r="HH870" s="51"/>
      <c r="HI870" s="51"/>
      <c r="HJ870" s="51"/>
      <c r="HK870" s="51"/>
      <c r="HL870" s="51"/>
      <c r="HM870" s="51"/>
      <c r="HN870" s="51"/>
      <c r="HO870" s="51"/>
      <c r="HP870" s="51"/>
      <c r="HQ870" s="51"/>
      <c r="HR870" s="51"/>
      <c r="HS870" s="51"/>
      <c r="HT870" s="51"/>
      <c r="HU870" s="51"/>
      <c r="HV870" s="51"/>
      <c r="HW870" s="51"/>
      <c r="HX870" s="51"/>
      <c r="HY870" s="51"/>
      <c r="HZ870" s="51"/>
      <c r="IA870" s="51"/>
      <c r="IB870" s="51"/>
      <c r="IC870" s="51"/>
      <c r="ID870" s="51"/>
      <c r="IE870" s="51"/>
      <c r="IF870" s="51"/>
      <c r="IG870" s="51"/>
      <c r="IH870" s="51"/>
      <c r="II870" s="51"/>
      <c r="IJ870" s="51"/>
      <c r="IK870" s="51"/>
      <c r="IL870" s="51"/>
      <c r="IM870" s="51"/>
      <c r="IN870" s="51"/>
      <c r="IO870" s="51"/>
      <c r="IP870" s="51"/>
      <c r="IQ870" s="51"/>
      <c r="IR870" s="51"/>
      <c r="IS870" s="51"/>
      <c r="IT870" s="51"/>
      <c r="IU870" s="51"/>
    </row>
    <row r="871" spans="1:255" ht="12.75" customHeight="1" x14ac:dyDescent="0.2">
      <c r="A871" s="61"/>
      <c r="B871" s="61"/>
      <c r="C871" s="61"/>
      <c r="D871" s="61"/>
      <c r="E871" s="6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  <c r="GH871" s="51"/>
      <c r="GI871" s="51"/>
      <c r="GJ871" s="51"/>
      <c r="GK871" s="51"/>
      <c r="GL871" s="51"/>
      <c r="GM871" s="51"/>
      <c r="GN871" s="51"/>
      <c r="GO871" s="51"/>
      <c r="GP871" s="51"/>
      <c r="GQ871" s="51"/>
      <c r="GR871" s="51"/>
      <c r="GS871" s="51"/>
      <c r="GT871" s="51"/>
      <c r="GU871" s="51"/>
      <c r="GV871" s="51"/>
      <c r="GW871" s="51"/>
      <c r="GX871" s="51"/>
      <c r="GY871" s="51"/>
      <c r="GZ871" s="51"/>
      <c r="HA871" s="51"/>
      <c r="HB871" s="51"/>
      <c r="HC871" s="51"/>
      <c r="HD871" s="51"/>
      <c r="HE871" s="51"/>
      <c r="HF871" s="51"/>
      <c r="HG871" s="51"/>
      <c r="HH871" s="51"/>
      <c r="HI871" s="51"/>
      <c r="HJ871" s="51"/>
      <c r="HK871" s="51"/>
      <c r="HL871" s="51"/>
      <c r="HM871" s="51"/>
      <c r="HN871" s="51"/>
      <c r="HO871" s="51"/>
      <c r="HP871" s="51"/>
      <c r="HQ871" s="51"/>
      <c r="HR871" s="51"/>
      <c r="HS871" s="51"/>
      <c r="HT871" s="51"/>
      <c r="HU871" s="51"/>
      <c r="HV871" s="51"/>
      <c r="HW871" s="51"/>
      <c r="HX871" s="51"/>
      <c r="HY871" s="51"/>
      <c r="HZ871" s="51"/>
      <c r="IA871" s="51"/>
      <c r="IB871" s="51"/>
      <c r="IC871" s="51"/>
      <c r="ID871" s="51"/>
      <c r="IE871" s="51"/>
      <c r="IF871" s="51"/>
      <c r="IG871" s="51"/>
      <c r="IH871" s="51"/>
      <c r="II871" s="51"/>
      <c r="IJ871" s="51"/>
      <c r="IK871" s="51"/>
      <c r="IL871" s="51"/>
      <c r="IM871" s="51"/>
      <c r="IN871" s="51"/>
      <c r="IO871" s="51"/>
      <c r="IP871" s="51"/>
      <c r="IQ871" s="51"/>
      <c r="IR871" s="51"/>
      <c r="IS871" s="51"/>
      <c r="IT871" s="51"/>
      <c r="IU871" s="51"/>
    </row>
    <row r="872" spans="1:255" ht="12.75" customHeight="1" x14ac:dyDescent="0.2">
      <c r="A872" s="61"/>
      <c r="B872" s="61"/>
      <c r="C872" s="61"/>
      <c r="D872" s="61"/>
      <c r="E872" s="6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  <c r="GH872" s="51"/>
      <c r="GI872" s="51"/>
      <c r="GJ872" s="51"/>
      <c r="GK872" s="51"/>
      <c r="GL872" s="51"/>
      <c r="GM872" s="51"/>
      <c r="GN872" s="51"/>
      <c r="GO872" s="51"/>
      <c r="GP872" s="51"/>
      <c r="GQ872" s="51"/>
      <c r="GR872" s="51"/>
      <c r="GS872" s="51"/>
      <c r="GT872" s="51"/>
      <c r="GU872" s="51"/>
      <c r="GV872" s="51"/>
      <c r="GW872" s="51"/>
      <c r="GX872" s="51"/>
      <c r="GY872" s="51"/>
      <c r="GZ872" s="51"/>
      <c r="HA872" s="51"/>
      <c r="HB872" s="51"/>
      <c r="HC872" s="51"/>
      <c r="HD872" s="51"/>
      <c r="HE872" s="51"/>
      <c r="HF872" s="51"/>
      <c r="HG872" s="51"/>
      <c r="HH872" s="51"/>
      <c r="HI872" s="51"/>
      <c r="HJ872" s="51"/>
      <c r="HK872" s="51"/>
      <c r="HL872" s="51"/>
      <c r="HM872" s="51"/>
      <c r="HN872" s="51"/>
      <c r="HO872" s="51"/>
      <c r="HP872" s="51"/>
      <c r="HQ872" s="51"/>
      <c r="HR872" s="51"/>
      <c r="HS872" s="51"/>
      <c r="HT872" s="51"/>
      <c r="HU872" s="51"/>
      <c r="HV872" s="51"/>
      <c r="HW872" s="51"/>
      <c r="HX872" s="51"/>
      <c r="HY872" s="51"/>
      <c r="HZ872" s="51"/>
      <c r="IA872" s="51"/>
      <c r="IB872" s="51"/>
      <c r="IC872" s="51"/>
      <c r="ID872" s="51"/>
      <c r="IE872" s="51"/>
      <c r="IF872" s="51"/>
      <c r="IG872" s="51"/>
      <c r="IH872" s="51"/>
      <c r="II872" s="51"/>
      <c r="IJ872" s="51"/>
      <c r="IK872" s="51"/>
      <c r="IL872" s="51"/>
      <c r="IM872" s="51"/>
      <c r="IN872" s="51"/>
      <c r="IO872" s="51"/>
      <c r="IP872" s="51"/>
      <c r="IQ872" s="51"/>
      <c r="IR872" s="51"/>
      <c r="IS872" s="51"/>
      <c r="IT872" s="51"/>
      <c r="IU872" s="51"/>
    </row>
    <row r="873" spans="1:255" ht="12.75" customHeight="1" x14ac:dyDescent="0.2">
      <c r="A873" s="61"/>
      <c r="B873" s="61"/>
      <c r="C873" s="61"/>
      <c r="D873" s="61"/>
      <c r="E873" s="6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  <c r="GH873" s="51"/>
      <c r="GI873" s="51"/>
      <c r="GJ873" s="51"/>
      <c r="GK873" s="51"/>
      <c r="GL873" s="51"/>
      <c r="GM873" s="51"/>
      <c r="GN873" s="51"/>
      <c r="GO873" s="51"/>
      <c r="GP873" s="51"/>
      <c r="GQ873" s="51"/>
      <c r="GR873" s="51"/>
      <c r="GS873" s="51"/>
      <c r="GT873" s="51"/>
      <c r="GU873" s="51"/>
      <c r="GV873" s="51"/>
      <c r="GW873" s="51"/>
      <c r="GX873" s="51"/>
      <c r="GY873" s="51"/>
      <c r="GZ873" s="51"/>
      <c r="HA873" s="51"/>
      <c r="HB873" s="51"/>
      <c r="HC873" s="51"/>
      <c r="HD873" s="51"/>
      <c r="HE873" s="51"/>
      <c r="HF873" s="51"/>
      <c r="HG873" s="51"/>
      <c r="HH873" s="51"/>
      <c r="HI873" s="51"/>
      <c r="HJ873" s="51"/>
      <c r="HK873" s="51"/>
      <c r="HL873" s="51"/>
      <c r="HM873" s="51"/>
      <c r="HN873" s="51"/>
      <c r="HO873" s="51"/>
      <c r="HP873" s="51"/>
      <c r="HQ873" s="51"/>
      <c r="HR873" s="51"/>
      <c r="HS873" s="51"/>
      <c r="HT873" s="51"/>
      <c r="HU873" s="51"/>
      <c r="HV873" s="51"/>
      <c r="HW873" s="51"/>
      <c r="HX873" s="51"/>
      <c r="HY873" s="51"/>
      <c r="HZ873" s="51"/>
      <c r="IA873" s="51"/>
      <c r="IB873" s="51"/>
      <c r="IC873" s="51"/>
      <c r="ID873" s="51"/>
      <c r="IE873" s="51"/>
      <c r="IF873" s="51"/>
      <c r="IG873" s="51"/>
      <c r="IH873" s="51"/>
      <c r="II873" s="51"/>
      <c r="IJ873" s="51"/>
      <c r="IK873" s="51"/>
      <c r="IL873" s="51"/>
      <c r="IM873" s="51"/>
      <c r="IN873" s="51"/>
      <c r="IO873" s="51"/>
      <c r="IP873" s="51"/>
      <c r="IQ873" s="51"/>
      <c r="IR873" s="51"/>
      <c r="IS873" s="51"/>
      <c r="IT873" s="51"/>
      <c r="IU873" s="51"/>
    </row>
    <row r="874" spans="1:255" ht="12.75" customHeight="1" x14ac:dyDescent="0.2">
      <c r="A874" s="61"/>
      <c r="B874" s="61"/>
      <c r="C874" s="61"/>
      <c r="D874" s="61"/>
      <c r="E874" s="6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  <c r="GH874" s="51"/>
      <c r="GI874" s="51"/>
      <c r="GJ874" s="51"/>
      <c r="GK874" s="51"/>
      <c r="GL874" s="51"/>
      <c r="GM874" s="51"/>
      <c r="GN874" s="51"/>
      <c r="GO874" s="51"/>
      <c r="GP874" s="51"/>
      <c r="GQ874" s="51"/>
      <c r="GR874" s="51"/>
      <c r="GS874" s="51"/>
      <c r="GT874" s="51"/>
      <c r="GU874" s="51"/>
      <c r="GV874" s="51"/>
      <c r="GW874" s="51"/>
      <c r="GX874" s="51"/>
      <c r="GY874" s="51"/>
      <c r="GZ874" s="51"/>
      <c r="HA874" s="51"/>
      <c r="HB874" s="51"/>
      <c r="HC874" s="51"/>
      <c r="HD874" s="51"/>
      <c r="HE874" s="51"/>
      <c r="HF874" s="51"/>
      <c r="HG874" s="51"/>
      <c r="HH874" s="51"/>
      <c r="HI874" s="51"/>
      <c r="HJ874" s="51"/>
      <c r="HK874" s="51"/>
      <c r="HL874" s="51"/>
      <c r="HM874" s="51"/>
      <c r="HN874" s="51"/>
      <c r="HO874" s="51"/>
      <c r="HP874" s="51"/>
      <c r="HQ874" s="51"/>
      <c r="HR874" s="51"/>
      <c r="HS874" s="51"/>
      <c r="HT874" s="51"/>
      <c r="HU874" s="51"/>
      <c r="HV874" s="51"/>
      <c r="HW874" s="51"/>
      <c r="HX874" s="51"/>
      <c r="HY874" s="51"/>
      <c r="HZ874" s="51"/>
      <c r="IA874" s="51"/>
      <c r="IB874" s="51"/>
      <c r="IC874" s="51"/>
      <c r="ID874" s="51"/>
      <c r="IE874" s="51"/>
      <c r="IF874" s="51"/>
      <c r="IG874" s="51"/>
      <c r="IH874" s="51"/>
      <c r="II874" s="51"/>
      <c r="IJ874" s="51"/>
      <c r="IK874" s="51"/>
      <c r="IL874" s="51"/>
      <c r="IM874" s="51"/>
      <c r="IN874" s="51"/>
      <c r="IO874" s="51"/>
      <c r="IP874" s="51"/>
      <c r="IQ874" s="51"/>
      <c r="IR874" s="51"/>
      <c r="IS874" s="51"/>
      <c r="IT874" s="51"/>
      <c r="IU874" s="51"/>
    </row>
    <row r="875" spans="1:255" ht="12.75" customHeight="1" x14ac:dyDescent="0.2">
      <c r="A875" s="61"/>
      <c r="B875" s="61"/>
      <c r="C875" s="61"/>
      <c r="D875" s="61"/>
      <c r="E875" s="6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  <c r="GH875" s="51"/>
      <c r="GI875" s="51"/>
      <c r="GJ875" s="51"/>
      <c r="GK875" s="51"/>
      <c r="GL875" s="51"/>
      <c r="GM875" s="51"/>
      <c r="GN875" s="51"/>
      <c r="GO875" s="51"/>
      <c r="GP875" s="51"/>
      <c r="GQ875" s="51"/>
      <c r="GR875" s="51"/>
      <c r="GS875" s="51"/>
      <c r="GT875" s="51"/>
      <c r="GU875" s="51"/>
      <c r="GV875" s="51"/>
      <c r="GW875" s="51"/>
      <c r="GX875" s="51"/>
      <c r="GY875" s="51"/>
      <c r="GZ875" s="51"/>
      <c r="HA875" s="51"/>
      <c r="HB875" s="51"/>
      <c r="HC875" s="51"/>
      <c r="HD875" s="51"/>
      <c r="HE875" s="51"/>
      <c r="HF875" s="51"/>
      <c r="HG875" s="51"/>
      <c r="HH875" s="51"/>
      <c r="HI875" s="51"/>
      <c r="HJ875" s="51"/>
      <c r="HK875" s="51"/>
      <c r="HL875" s="51"/>
      <c r="HM875" s="51"/>
      <c r="HN875" s="51"/>
      <c r="HO875" s="51"/>
      <c r="HP875" s="51"/>
      <c r="HQ875" s="51"/>
      <c r="HR875" s="51"/>
      <c r="HS875" s="51"/>
      <c r="HT875" s="51"/>
      <c r="HU875" s="51"/>
      <c r="HV875" s="51"/>
      <c r="HW875" s="51"/>
      <c r="HX875" s="51"/>
      <c r="HY875" s="51"/>
      <c r="HZ875" s="51"/>
      <c r="IA875" s="51"/>
      <c r="IB875" s="51"/>
      <c r="IC875" s="51"/>
      <c r="ID875" s="51"/>
      <c r="IE875" s="51"/>
      <c r="IF875" s="51"/>
      <c r="IG875" s="51"/>
      <c r="IH875" s="51"/>
      <c r="II875" s="51"/>
      <c r="IJ875" s="51"/>
      <c r="IK875" s="51"/>
      <c r="IL875" s="51"/>
      <c r="IM875" s="51"/>
      <c r="IN875" s="51"/>
      <c r="IO875" s="51"/>
      <c r="IP875" s="51"/>
      <c r="IQ875" s="51"/>
      <c r="IR875" s="51"/>
      <c r="IS875" s="51"/>
      <c r="IT875" s="51"/>
      <c r="IU875" s="51"/>
    </row>
    <row r="876" spans="1:255" ht="12.75" customHeight="1" x14ac:dyDescent="0.2">
      <c r="A876" s="61"/>
      <c r="B876" s="61"/>
      <c r="C876" s="61"/>
      <c r="D876" s="61"/>
      <c r="E876" s="6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  <c r="GH876" s="51"/>
      <c r="GI876" s="51"/>
      <c r="GJ876" s="51"/>
      <c r="GK876" s="51"/>
      <c r="GL876" s="51"/>
      <c r="GM876" s="51"/>
      <c r="GN876" s="51"/>
      <c r="GO876" s="51"/>
      <c r="GP876" s="51"/>
      <c r="GQ876" s="51"/>
      <c r="GR876" s="51"/>
      <c r="GS876" s="51"/>
      <c r="GT876" s="51"/>
      <c r="GU876" s="51"/>
      <c r="GV876" s="51"/>
      <c r="GW876" s="51"/>
      <c r="GX876" s="51"/>
      <c r="GY876" s="51"/>
      <c r="GZ876" s="51"/>
      <c r="HA876" s="51"/>
      <c r="HB876" s="51"/>
      <c r="HC876" s="51"/>
      <c r="HD876" s="51"/>
      <c r="HE876" s="51"/>
      <c r="HF876" s="51"/>
      <c r="HG876" s="51"/>
      <c r="HH876" s="51"/>
      <c r="HI876" s="51"/>
      <c r="HJ876" s="51"/>
      <c r="HK876" s="51"/>
      <c r="HL876" s="51"/>
      <c r="HM876" s="51"/>
      <c r="HN876" s="51"/>
      <c r="HO876" s="51"/>
      <c r="HP876" s="51"/>
      <c r="HQ876" s="51"/>
      <c r="HR876" s="51"/>
      <c r="HS876" s="51"/>
      <c r="HT876" s="51"/>
      <c r="HU876" s="51"/>
      <c r="HV876" s="51"/>
      <c r="HW876" s="51"/>
      <c r="HX876" s="51"/>
      <c r="HY876" s="51"/>
      <c r="HZ876" s="51"/>
      <c r="IA876" s="51"/>
      <c r="IB876" s="51"/>
      <c r="IC876" s="51"/>
      <c r="ID876" s="51"/>
      <c r="IE876" s="51"/>
      <c r="IF876" s="51"/>
      <c r="IG876" s="51"/>
      <c r="IH876" s="51"/>
      <c r="II876" s="51"/>
      <c r="IJ876" s="51"/>
      <c r="IK876" s="51"/>
      <c r="IL876" s="51"/>
      <c r="IM876" s="51"/>
      <c r="IN876" s="51"/>
      <c r="IO876" s="51"/>
      <c r="IP876" s="51"/>
      <c r="IQ876" s="51"/>
      <c r="IR876" s="51"/>
      <c r="IS876" s="51"/>
      <c r="IT876" s="51"/>
      <c r="IU876" s="51"/>
    </row>
    <row r="877" spans="1:255" ht="12.75" customHeight="1" x14ac:dyDescent="0.2">
      <c r="A877" s="61"/>
      <c r="B877" s="61"/>
      <c r="C877" s="61"/>
      <c r="D877" s="61"/>
      <c r="E877" s="6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  <c r="GH877" s="51"/>
      <c r="GI877" s="51"/>
      <c r="GJ877" s="51"/>
      <c r="GK877" s="51"/>
      <c r="GL877" s="51"/>
      <c r="GM877" s="51"/>
      <c r="GN877" s="51"/>
      <c r="GO877" s="51"/>
      <c r="GP877" s="51"/>
      <c r="GQ877" s="51"/>
      <c r="GR877" s="51"/>
      <c r="GS877" s="51"/>
      <c r="GT877" s="51"/>
      <c r="GU877" s="51"/>
      <c r="GV877" s="51"/>
      <c r="GW877" s="51"/>
      <c r="GX877" s="51"/>
      <c r="GY877" s="51"/>
      <c r="GZ877" s="51"/>
      <c r="HA877" s="51"/>
      <c r="HB877" s="51"/>
      <c r="HC877" s="51"/>
      <c r="HD877" s="51"/>
      <c r="HE877" s="51"/>
      <c r="HF877" s="51"/>
      <c r="HG877" s="51"/>
      <c r="HH877" s="51"/>
      <c r="HI877" s="51"/>
      <c r="HJ877" s="51"/>
      <c r="HK877" s="51"/>
      <c r="HL877" s="51"/>
      <c r="HM877" s="51"/>
      <c r="HN877" s="51"/>
      <c r="HO877" s="51"/>
      <c r="HP877" s="51"/>
      <c r="HQ877" s="51"/>
      <c r="HR877" s="51"/>
      <c r="HS877" s="51"/>
      <c r="HT877" s="51"/>
      <c r="HU877" s="51"/>
      <c r="HV877" s="51"/>
      <c r="HW877" s="51"/>
      <c r="HX877" s="51"/>
      <c r="HY877" s="51"/>
      <c r="HZ877" s="51"/>
      <c r="IA877" s="51"/>
      <c r="IB877" s="51"/>
      <c r="IC877" s="51"/>
      <c r="ID877" s="51"/>
      <c r="IE877" s="51"/>
      <c r="IF877" s="51"/>
      <c r="IG877" s="51"/>
      <c r="IH877" s="51"/>
      <c r="II877" s="51"/>
      <c r="IJ877" s="51"/>
      <c r="IK877" s="51"/>
      <c r="IL877" s="51"/>
      <c r="IM877" s="51"/>
      <c r="IN877" s="51"/>
      <c r="IO877" s="51"/>
      <c r="IP877" s="51"/>
      <c r="IQ877" s="51"/>
      <c r="IR877" s="51"/>
      <c r="IS877" s="51"/>
      <c r="IT877" s="51"/>
      <c r="IU877" s="51"/>
    </row>
    <row r="878" spans="1:255" ht="12.75" customHeight="1" x14ac:dyDescent="0.2">
      <c r="A878" s="61"/>
      <c r="B878" s="61"/>
      <c r="C878" s="61"/>
      <c r="D878" s="61"/>
      <c r="E878" s="6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  <c r="GH878" s="51"/>
      <c r="GI878" s="51"/>
      <c r="GJ878" s="51"/>
      <c r="GK878" s="51"/>
      <c r="GL878" s="51"/>
      <c r="GM878" s="51"/>
      <c r="GN878" s="51"/>
      <c r="GO878" s="51"/>
      <c r="GP878" s="51"/>
      <c r="GQ878" s="51"/>
      <c r="GR878" s="51"/>
      <c r="GS878" s="51"/>
      <c r="GT878" s="51"/>
      <c r="GU878" s="51"/>
      <c r="GV878" s="51"/>
      <c r="GW878" s="51"/>
      <c r="GX878" s="51"/>
      <c r="GY878" s="51"/>
      <c r="GZ878" s="51"/>
      <c r="HA878" s="51"/>
      <c r="HB878" s="51"/>
      <c r="HC878" s="51"/>
      <c r="HD878" s="51"/>
      <c r="HE878" s="51"/>
      <c r="HF878" s="51"/>
      <c r="HG878" s="51"/>
      <c r="HH878" s="51"/>
      <c r="HI878" s="51"/>
      <c r="HJ878" s="51"/>
      <c r="HK878" s="51"/>
      <c r="HL878" s="51"/>
      <c r="HM878" s="51"/>
      <c r="HN878" s="51"/>
      <c r="HO878" s="51"/>
      <c r="HP878" s="51"/>
      <c r="HQ878" s="51"/>
      <c r="HR878" s="51"/>
      <c r="HS878" s="51"/>
      <c r="HT878" s="51"/>
      <c r="HU878" s="51"/>
      <c r="HV878" s="51"/>
      <c r="HW878" s="51"/>
      <c r="HX878" s="51"/>
      <c r="HY878" s="51"/>
      <c r="HZ878" s="51"/>
      <c r="IA878" s="51"/>
      <c r="IB878" s="51"/>
      <c r="IC878" s="51"/>
      <c r="ID878" s="51"/>
      <c r="IE878" s="51"/>
      <c r="IF878" s="51"/>
      <c r="IG878" s="51"/>
      <c r="IH878" s="51"/>
      <c r="II878" s="51"/>
      <c r="IJ878" s="51"/>
      <c r="IK878" s="51"/>
      <c r="IL878" s="51"/>
      <c r="IM878" s="51"/>
      <c r="IN878" s="51"/>
      <c r="IO878" s="51"/>
      <c r="IP878" s="51"/>
      <c r="IQ878" s="51"/>
      <c r="IR878" s="51"/>
      <c r="IS878" s="51"/>
      <c r="IT878" s="51"/>
      <c r="IU878" s="51"/>
    </row>
    <row r="879" spans="1:255" ht="12.75" customHeight="1" x14ac:dyDescent="0.2">
      <c r="A879" s="61"/>
      <c r="B879" s="61"/>
      <c r="C879" s="61"/>
      <c r="D879" s="61"/>
      <c r="E879" s="6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  <c r="GH879" s="51"/>
      <c r="GI879" s="51"/>
      <c r="GJ879" s="51"/>
      <c r="GK879" s="51"/>
      <c r="GL879" s="51"/>
      <c r="GM879" s="51"/>
      <c r="GN879" s="51"/>
      <c r="GO879" s="51"/>
      <c r="GP879" s="51"/>
      <c r="GQ879" s="51"/>
      <c r="GR879" s="51"/>
      <c r="GS879" s="51"/>
      <c r="GT879" s="51"/>
      <c r="GU879" s="51"/>
      <c r="GV879" s="51"/>
      <c r="GW879" s="51"/>
      <c r="GX879" s="51"/>
      <c r="GY879" s="51"/>
      <c r="GZ879" s="51"/>
      <c r="HA879" s="51"/>
      <c r="HB879" s="51"/>
      <c r="HC879" s="51"/>
      <c r="HD879" s="51"/>
      <c r="HE879" s="51"/>
      <c r="HF879" s="51"/>
      <c r="HG879" s="51"/>
      <c r="HH879" s="51"/>
      <c r="HI879" s="51"/>
      <c r="HJ879" s="51"/>
      <c r="HK879" s="51"/>
      <c r="HL879" s="51"/>
      <c r="HM879" s="51"/>
      <c r="HN879" s="51"/>
      <c r="HO879" s="51"/>
      <c r="HP879" s="51"/>
      <c r="HQ879" s="51"/>
      <c r="HR879" s="51"/>
      <c r="HS879" s="51"/>
      <c r="HT879" s="51"/>
      <c r="HU879" s="51"/>
      <c r="HV879" s="51"/>
      <c r="HW879" s="51"/>
      <c r="HX879" s="51"/>
      <c r="HY879" s="51"/>
      <c r="HZ879" s="51"/>
      <c r="IA879" s="51"/>
      <c r="IB879" s="51"/>
      <c r="IC879" s="51"/>
      <c r="ID879" s="51"/>
      <c r="IE879" s="51"/>
      <c r="IF879" s="51"/>
      <c r="IG879" s="51"/>
      <c r="IH879" s="51"/>
      <c r="II879" s="51"/>
      <c r="IJ879" s="51"/>
      <c r="IK879" s="51"/>
      <c r="IL879" s="51"/>
      <c r="IM879" s="51"/>
      <c r="IN879" s="51"/>
      <c r="IO879" s="51"/>
      <c r="IP879" s="51"/>
      <c r="IQ879" s="51"/>
      <c r="IR879" s="51"/>
      <c r="IS879" s="51"/>
      <c r="IT879" s="51"/>
      <c r="IU879" s="51"/>
    </row>
    <row r="880" spans="1:255" ht="12.75" customHeight="1" x14ac:dyDescent="0.2">
      <c r="A880" s="61"/>
      <c r="B880" s="61"/>
      <c r="C880" s="61"/>
      <c r="D880" s="61"/>
      <c r="E880" s="6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  <c r="GH880" s="51"/>
      <c r="GI880" s="51"/>
      <c r="GJ880" s="51"/>
      <c r="GK880" s="51"/>
      <c r="GL880" s="51"/>
      <c r="GM880" s="51"/>
      <c r="GN880" s="51"/>
      <c r="GO880" s="51"/>
      <c r="GP880" s="51"/>
      <c r="GQ880" s="51"/>
      <c r="GR880" s="51"/>
      <c r="GS880" s="51"/>
      <c r="GT880" s="51"/>
      <c r="GU880" s="51"/>
      <c r="GV880" s="51"/>
      <c r="GW880" s="51"/>
      <c r="GX880" s="51"/>
      <c r="GY880" s="51"/>
      <c r="GZ880" s="51"/>
      <c r="HA880" s="51"/>
      <c r="HB880" s="51"/>
      <c r="HC880" s="51"/>
      <c r="HD880" s="51"/>
      <c r="HE880" s="51"/>
      <c r="HF880" s="51"/>
      <c r="HG880" s="51"/>
      <c r="HH880" s="51"/>
      <c r="HI880" s="51"/>
      <c r="HJ880" s="51"/>
      <c r="HK880" s="51"/>
      <c r="HL880" s="51"/>
      <c r="HM880" s="51"/>
      <c r="HN880" s="51"/>
      <c r="HO880" s="51"/>
      <c r="HP880" s="51"/>
      <c r="HQ880" s="51"/>
      <c r="HR880" s="51"/>
      <c r="HS880" s="51"/>
      <c r="HT880" s="51"/>
      <c r="HU880" s="51"/>
      <c r="HV880" s="51"/>
      <c r="HW880" s="51"/>
      <c r="HX880" s="51"/>
      <c r="HY880" s="51"/>
      <c r="HZ880" s="51"/>
      <c r="IA880" s="51"/>
      <c r="IB880" s="51"/>
      <c r="IC880" s="51"/>
      <c r="ID880" s="51"/>
      <c r="IE880" s="51"/>
      <c r="IF880" s="51"/>
      <c r="IG880" s="51"/>
      <c r="IH880" s="51"/>
      <c r="II880" s="51"/>
      <c r="IJ880" s="51"/>
      <c r="IK880" s="51"/>
      <c r="IL880" s="51"/>
      <c r="IM880" s="51"/>
      <c r="IN880" s="51"/>
      <c r="IO880" s="51"/>
      <c r="IP880" s="51"/>
      <c r="IQ880" s="51"/>
      <c r="IR880" s="51"/>
      <c r="IS880" s="51"/>
      <c r="IT880" s="51"/>
      <c r="IU880" s="51"/>
    </row>
    <row r="881" spans="1:255" ht="12.75" customHeight="1" x14ac:dyDescent="0.2">
      <c r="A881" s="61"/>
      <c r="B881" s="61"/>
      <c r="C881" s="61"/>
      <c r="D881" s="61"/>
      <c r="E881" s="6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  <c r="GH881" s="51"/>
      <c r="GI881" s="51"/>
      <c r="GJ881" s="51"/>
      <c r="GK881" s="51"/>
      <c r="GL881" s="51"/>
      <c r="GM881" s="51"/>
      <c r="GN881" s="51"/>
      <c r="GO881" s="51"/>
      <c r="GP881" s="51"/>
      <c r="GQ881" s="51"/>
      <c r="GR881" s="51"/>
      <c r="GS881" s="51"/>
      <c r="GT881" s="51"/>
      <c r="GU881" s="51"/>
      <c r="GV881" s="51"/>
      <c r="GW881" s="51"/>
      <c r="GX881" s="51"/>
      <c r="GY881" s="51"/>
      <c r="GZ881" s="51"/>
      <c r="HA881" s="51"/>
      <c r="HB881" s="51"/>
      <c r="HC881" s="51"/>
      <c r="HD881" s="51"/>
      <c r="HE881" s="51"/>
      <c r="HF881" s="51"/>
      <c r="HG881" s="51"/>
      <c r="HH881" s="51"/>
      <c r="HI881" s="51"/>
      <c r="HJ881" s="51"/>
      <c r="HK881" s="51"/>
      <c r="HL881" s="51"/>
      <c r="HM881" s="51"/>
      <c r="HN881" s="51"/>
      <c r="HO881" s="51"/>
      <c r="HP881" s="51"/>
      <c r="HQ881" s="51"/>
      <c r="HR881" s="51"/>
      <c r="HS881" s="51"/>
      <c r="HT881" s="51"/>
      <c r="HU881" s="51"/>
      <c r="HV881" s="51"/>
      <c r="HW881" s="51"/>
      <c r="HX881" s="51"/>
      <c r="HY881" s="51"/>
      <c r="HZ881" s="51"/>
      <c r="IA881" s="51"/>
      <c r="IB881" s="51"/>
      <c r="IC881" s="51"/>
      <c r="ID881" s="51"/>
      <c r="IE881" s="51"/>
      <c r="IF881" s="51"/>
      <c r="IG881" s="51"/>
      <c r="IH881" s="51"/>
      <c r="II881" s="51"/>
      <c r="IJ881" s="51"/>
      <c r="IK881" s="51"/>
      <c r="IL881" s="51"/>
      <c r="IM881" s="51"/>
      <c r="IN881" s="51"/>
      <c r="IO881" s="51"/>
      <c r="IP881" s="51"/>
      <c r="IQ881" s="51"/>
      <c r="IR881" s="51"/>
      <c r="IS881" s="51"/>
      <c r="IT881" s="51"/>
      <c r="IU881" s="51"/>
    </row>
    <row r="882" spans="1:255" ht="12.75" customHeight="1" x14ac:dyDescent="0.2">
      <c r="A882" s="61"/>
      <c r="B882" s="61"/>
      <c r="C882" s="61"/>
      <c r="D882" s="61"/>
      <c r="E882" s="6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  <c r="GH882" s="51"/>
      <c r="GI882" s="51"/>
      <c r="GJ882" s="51"/>
      <c r="GK882" s="51"/>
      <c r="GL882" s="51"/>
      <c r="GM882" s="51"/>
      <c r="GN882" s="51"/>
      <c r="GO882" s="51"/>
      <c r="GP882" s="51"/>
      <c r="GQ882" s="51"/>
      <c r="GR882" s="51"/>
      <c r="GS882" s="51"/>
      <c r="GT882" s="51"/>
      <c r="GU882" s="51"/>
      <c r="GV882" s="51"/>
      <c r="GW882" s="51"/>
      <c r="GX882" s="51"/>
      <c r="GY882" s="51"/>
      <c r="GZ882" s="51"/>
      <c r="HA882" s="51"/>
      <c r="HB882" s="51"/>
      <c r="HC882" s="51"/>
      <c r="HD882" s="51"/>
      <c r="HE882" s="51"/>
      <c r="HF882" s="51"/>
      <c r="HG882" s="51"/>
      <c r="HH882" s="51"/>
      <c r="HI882" s="51"/>
      <c r="HJ882" s="51"/>
      <c r="HK882" s="51"/>
      <c r="HL882" s="51"/>
      <c r="HM882" s="51"/>
      <c r="HN882" s="51"/>
      <c r="HO882" s="51"/>
      <c r="HP882" s="51"/>
      <c r="HQ882" s="51"/>
      <c r="HR882" s="51"/>
      <c r="HS882" s="51"/>
      <c r="HT882" s="51"/>
      <c r="HU882" s="51"/>
      <c r="HV882" s="51"/>
      <c r="HW882" s="51"/>
      <c r="HX882" s="51"/>
      <c r="HY882" s="51"/>
      <c r="HZ882" s="51"/>
      <c r="IA882" s="51"/>
      <c r="IB882" s="51"/>
      <c r="IC882" s="51"/>
      <c r="ID882" s="51"/>
      <c r="IE882" s="51"/>
      <c r="IF882" s="51"/>
      <c r="IG882" s="51"/>
      <c r="IH882" s="51"/>
      <c r="II882" s="51"/>
      <c r="IJ882" s="51"/>
      <c r="IK882" s="51"/>
      <c r="IL882" s="51"/>
      <c r="IM882" s="51"/>
      <c r="IN882" s="51"/>
      <c r="IO882" s="51"/>
      <c r="IP882" s="51"/>
      <c r="IQ882" s="51"/>
      <c r="IR882" s="51"/>
      <c r="IS882" s="51"/>
      <c r="IT882" s="51"/>
      <c r="IU882" s="51"/>
    </row>
    <row r="883" spans="1:255" ht="12.75" customHeight="1" x14ac:dyDescent="0.2">
      <c r="A883" s="61"/>
      <c r="B883" s="61"/>
      <c r="C883" s="61"/>
      <c r="D883" s="61"/>
      <c r="E883" s="6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  <c r="GH883" s="51"/>
      <c r="GI883" s="51"/>
      <c r="GJ883" s="51"/>
      <c r="GK883" s="51"/>
      <c r="GL883" s="51"/>
      <c r="GM883" s="51"/>
      <c r="GN883" s="51"/>
      <c r="GO883" s="51"/>
      <c r="GP883" s="51"/>
      <c r="GQ883" s="51"/>
      <c r="GR883" s="51"/>
      <c r="GS883" s="51"/>
      <c r="GT883" s="51"/>
      <c r="GU883" s="51"/>
      <c r="GV883" s="51"/>
      <c r="GW883" s="51"/>
      <c r="GX883" s="51"/>
      <c r="GY883" s="51"/>
      <c r="GZ883" s="51"/>
      <c r="HA883" s="51"/>
      <c r="HB883" s="51"/>
      <c r="HC883" s="51"/>
      <c r="HD883" s="51"/>
      <c r="HE883" s="51"/>
      <c r="HF883" s="51"/>
      <c r="HG883" s="51"/>
      <c r="HH883" s="51"/>
      <c r="HI883" s="51"/>
      <c r="HJ883" s="51"/>
      <c r="HK883" s="51"/>
      <c r="HL883" s="51"/>
      <c r="HM883" s="51"/>
      <c r="HN883" s="51"/>
      <c r="HO883" s="51"/>
      <c r="HP883" s="51"/>
      <c r="HQ883" s="51"/>
      <c r="HR883" s="51"/>
      <c r="HS883" s="51"/>
      <c r="HT883" s="51"/>
      <c r="HU883" s="51"/>
      <c r="HV883" s="51"/>
      <c r="HW883" s="51"/>
      <c r="HX883" s="51"/>
      <c r="HY883" s="51"/>
      <c r="HZ883" s="51"/>
      <c r="IA883" s="51"/>
      <c r="IB883" s="51"/>
      <c r="IC883" s="51"/>
      <c r="ID883" s="51"/>
      <c r="IE883" s="51"/>
      <c r="IF883" s="51"/>
      <c r="IG883" s="51"/>
      <c r="IH883" s="51"/>
      <c r="II883" s="51"/>
      <c r="IJ883" s="51"/>
      <c r="IK883" s="51"/>
      <c r="IL883" s="51"/>
      <c r="IM883" s="51"/>
      <c r="IN883" s="51"/>
      <c r="IO883" s="51"/>
      <c r="IP883" s="51"/>
      <c r="IQ883" s="51"/>
      <c r="IR883" s="51"/>
      <c r="IS883" s="51"/>
      <c r="IT883" s="51"/>
      <c r="IU883" s="51"/>
    </row>
    <row r="884" spans="1:255" ht="12.75" customHeight="1" x14ac:dyDescent="0.2">
      <c r="A884" s="61"/>
      <c r="B884" s="61"/>
      <c r="C884" s="61"/>
      <c r="D884" s="61"/>
      <c r="E884" s="6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  <c r="GH884" s="51"/>
      <c r="GI884" s="51"/>
      <c r="GJ884" s="51"/>
      <c r="GK884" s="51"/>
      <c r="GL884" s="51"/>
      <c r="GM884" s="51"/>
      <c r="GN884" s="51"/>
      <c r="GO884" s="51"/>
      <c r="GP884" s="51"/>
      <c r="GQ884" s="51"/>
      <c r="GR884" s="51"/>
      <c r="GS884" s="51"/>
      <c r="GT884" s="51"/>
      <c r="GU884" s="51"/>
      <c r="GV884" s="51"/>
      <c r="GW884" s="51"/>
      <c r="GX884" s="51"/>
      <c r="GY884" s="51"/>
      <c r="GZ884" s="51"/>
      <c r="HA884" s="51"/>
      <c r="HB884" s="51"/>
      <c r="HC884" s="51"/>
      <c r="HD884" s="51"/>
      <c r="HE884" s="51"/>
      <c r="HF884" s="51"/>
      <c r="HG884" s="51"/>
      <c r="HH884" s="51"/>
      <c r="HI884" s="51"/>
      <c r="HJ884" s="51"/>
      <c r="HK884" s="51"/>
      <c r="HL884" s="51"/>
      <c r="HM884" s="51"/>
      <c r="HN884" s="51"/>
      <c r="HO884" s="51"/>
      <c r="HP884" s="51"/>
      <c r="HQ884" s="51"/>
      <c r="HR884" s="51"/>
      <c r="HS884" s="51"/>
      <c r="HT884" s="51"/>
      <c r="HU884" s="51"/>
      <c r="HV884" s="51"/>
      <c r="HW884" s="51"/>
      <c r="HX884" s="51"/>
      <c r="HY884" s="51"/>
      <c r="HZ884" s="51"/>
      <c r="IA884" s="51"/>
      <c r="IB884" s="51"/>
      <c r="IC884" s="51"/>
      <c r="ID884" s="51"/>
      <c r="IE884" s="51"/>
      <c r="IF884" s="51"/>
      <c r="IG884" s="51"/>
      <c r="IH884" s="51"/>
      <c r="II884" s="51"/>
      <c r="IJ884" s="51"/>
      <c r="IK884" s="51"/>
      <c r="IL884" s="51"/>
      <c r="IM884" s="51"/>
      <c r="IN884" s="51"/>
      <c r="IO884" s="51"/>
      <c r="IP884" s="51"/>
      <c r="IQ884" s="51"/>
      <c r="IR884" s="51"/>
      <c r="IS884" s="51"/>
      <c r="IT884" s="51"/>
      <c r="IU884" s="51"/>
    </row>
    <row r="885" spans="1:255" ht="12.75" customHeight="1" x14ac:dyDescent="0.2">
      <c r="A885" s="61"/>
      <c r="B885" s="61"/>
      <c r="C885" s="61"/>
      <c r="D885" s="61"/>
      <c r="E885" s="6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  <c r="GH885" s="51"/>
      <c r="GI885" s="51"/>
      <c r="GJ885" s="51"/>
      <c r="GK885" s="51"/>
      <c r="GL885" s="51"/>
      <c r="GM885" s="51"/>
      <c r="GN885" s="51"/>
      <c r="GO885" s="51"/>
      <c r="GP885" s="51"/>
      <c r="GQ885" s="51"/>
      <c r="GR885" s="51"/>
      <c r="GS885" s="51"/>
      <c r="GT885" s="51"/>
      <c r="GU885" s="51"/>
      <c r="GV885" s="51"/>
      <c r="GW885" s="51"/>
      <c r="GX885" s="51"/>
      <c r="GY885" s="51"/>
      <c r="GZ885" s="51"/>
      <c r="HA885" s="51"/>
      <c r="HB885" s="51"/>
      <c r="HC885" s="51"/>
      <c r="HD885" s="51"/>
      <c r="HE885" s="51"/>
      <c r="HF885" s="51"/>
      <c r="HG885" s="51"/>
      <c r="HH885" s="51"/>
      <c r="HI885" s="51"/>
      <c r="HJ885" s="51"/>
      <c r="HK885" s="51"/>
      <c r="HL885" s="51"/>
      <c r="HM885" s="51"/>
      <c r="HN885" s="51"/>
      <c r="HO885" s="51"/>
      <c r="HP885" s="51"/>
      <c r="HQ885" s="51"/>
      <c r="HR885" s="51"/>
      <c r="HS885" s="51"/>
      <c r="HT885" s="51"/>
      <c r="HU885" s="51"/>
      <c r="HV885" s="51"/>
      <c r="HW885" s="51"/>
      <c r="HX885" s="51"/>
      <c r="HY885" s="51"/>
      <c r="HZ885" s="51"/>
      <c r="IA885" s="51"/>
      <c r="IB885" s="51"/>
      <c r="IC885" s="51"/>
      <c r="ID885" s="51"/>
      <c r="IE885" s="51"/>
      <c r="IF885" s="51"/>
      <c r="IG885" s="51"/>
      <c r="IH885" s="51"/>
      <c r="II885" s="51"/>
      <c r="IJ885" s="51"/>
      <c r="IK885" s="51"/>
      <c r="IL885" s="51"/>
      <c r="IM885" s="51"/>
      <c r="IN885" s="51"/>
      <c r="IO885" s="51"/>
      <c r="IP885" s="51"/>
      <c r="IQ885" s="51"/>
      <c r="IR885" s="51"/>
      <c r="IS885" s="51"/>
      <c r="IT885" s="51"/>
      <c r="IU885" s="51"/>
    </row>
    <row r="886" spans="1:255" ht="12.75" customHeight="1" x14ac:dyDescent="0.2">
      <c r="A886" s="61"/>
      <c r="B886" s="61"/>
      <c r="C886" s="61"/>
      <c r="D886" s="61"/>
      <c r="E886" s="6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  <c r="GH886" s="51"/>
      <c r="GI886" s="51"/>
      <c r="GJ886" s="51"/>
      <c r="GK886" s="51"/>
      <c r="GL886" s="51"/>
      <c r="GM886" s="51"/>
      <c r="GN886" s="51"/>
      <c r="GO886" s="51"/>
      <c r="GP886" s="51"/>
      <c r="GQ886" s="51"/>
      <c r="GR886" s="51"/>
      <c r="GS886" s="51"/>
      <c r="GT886" s="51"/>
      <c r="GU886" s="51"/>
      <c r="GV886" s="51"/>
      <c r="GW886" s="51"/>
      <c r="GX886" s="51"/>
      <c r="GY886" s="51"/>
      <c r="GZ886" s="51"/>
      <c r="HA886" s="51"/>
      <c r="HB886" s="51"/>
      <c r="HC886" s="51"/>
      <c r="HD886" s="51"/>
      <c r="HE886" s="51"/>
      <c r="HF886" s="51"/>
      <c r="HG886" s="51"/>
      <c r="HH886" s="51"/>
      <c r="HI886" s="51"/>
      <c r="HJ886" s="51"/>
      <c r="HK886" s="51"/>
      <c r="HL886" s="51"/>
      <c r="HM886" s="51"/>
      <c r="HN886" s="51"/>
      <c r="HO886" s="51"/>
      <c r="HP886" s="51"/>
      <c r="HQ886" s="51"/>
      <c r="HR886" s="51"/>
      <c r="HS886" s="51"/>
      <c r="HT886" s="51"/>
      <c r="HU886" s="51"/>
      <c r="HV886" s="51"/>
      <c r="HW886" s="51"/>
      <c r="HX886" s="51"/>
      <c r="HY886" s="51"/>
      <c r="HZ886" s="51"/>
      <c r="IA886" s="51"/>
      <c r="IB886" s="51"/>
      <c r="IC886" s="51"/>
      <c r="ID886" s="51"/>
      <c r="IE886" s="51"/>
      <c r="IF886" s="51"/>
      <c r="IG886" s="51"/>
      <c r="IH886" s="51"/>
      <c r="II886" s="51"/>
      <c r="IJ886" s="51"/>
      <c r="IK886" s="51"/>
      <c r="IL886" s="51"/>
      <c r="IM886" s="51"/>
      <c r="IN886" s="51"/>
      <c r="IO886" s="51"/>
      <c r="IP886" s="51"/>
      <c r="IQ886" s="51"/>
      <c r="IR886" s="51"/>
      <c r="IS886" s="51"/>
      <c r="IT886" s="51"/>
      <c r="IU886" s="51"/>
    </row>
    <row r="887" spans="1:255" ht="12.75" customHeight="1" x14ac:dyDescent="0.2">
      <c r="A887" s="61"/>
      <c r="B887" s="61"/>
      <c r="C887" s="61"/>
      <c r="D887" s="61"/>
      <c r="E887" s="6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  <c r="GH887" s="51"/>
      <c r="GI887" s="51"/>
      <c r="GJ887" s="51"/>
      <c r="GK887" s="51"/>
      <c r="GL887" s="51"/>
      <c r="GM887" s="51"/>
      <c r="GN887" s="51"/>
      <c r="GO887" s="51"/>
      <c r="GP887" s="51"/>
      <c r="GQ887" s="51"/>
      <c r="GR887" s="51"/>
      <c r="GS887" s="51"/>
      <c r="GT887" s="51"/>
      <c r="GU887" s="51"/>
      <c r="GV887" s="51"/>
      <c r="GW887" s="51"/>
      <c r="GX887" s="51"/>
      <c r="GY887" s="51"/>
      <c r="GZ887" s="51"/>
      <c r="HA887" s="51"/>
      <c r="HB887" s="51"/>
      <c r="HC887" s="51"/>
      <c r="HD887" s="51"/>
      <c r="HE887" s="51"/>
      <c r="HF887" s="51"/>
      <c r="HG887" s="51"/>
      <c r="HH887" s="51"/>
      <c r="HI887" s="51"/>
      <c r="HJ887" s="51"/>
      <c r="HK887" s="51"/>
      <c r="HL887" s="51"/>
      <c r="HM887" s="51"/>
      <c r="HN887" s="51"/>
      <c r="HO887" s="51"/>
      <c r="HP887" s="51"/>
      <c r="HQ887" s="51"/>
      <c r="HR887" s="51"/>
      <c r="HS887" s="51"/>
      <c r="HT887" s="51"/>
      <c r="HU887" s="51"/>
      <c r="HV887" s="51"/>
      <c r="HW887" s="51"/>
      <c r="HX887" s="51"/>
      <c r="HY887" s="51"/>
      <c r="HZ887" s="51"/>
      <c r="IA887" s="51"/>
      <c r="IB887" s="51"/>
      <c r="IC887" s="51"/>
      <c r="ID887" s="51"/>
      <c r="IE887" s="51"/>
      <c r="IF887" s="51"/>
      <c r="IG887" s="51"/>
      <c r="IH887" s="51"/>
      <c r="II887" s="51"/>
      <c r="IJ887" s="51"/>
      <c r="IK887" s="51"/>
      <c r="IL887" s="51"/>
      <c r="IM887" s="51"/>
      <c r="IN887" s="51"/>
      <c r="IO887" s="51"/>
      <c r="IP887" s="51"/>
      <c r="IQ887" s="51"/>
      <c r="IR887" s="51"/>
      <c r="IS887" s="51"/>
      <c r="IT887" s="51"/>
      <c r="IU887" s="51"/>
    </row>
    <row r="888" spans="1:255" ht="12.75" customHeight="1" x14ac:dyDescent="0.2">
      <c r="A888" s="61"/>
      <c r="B888" s="61"/>
      <c r="C888" s="61"/>
      <c r="D888" s="61"/>
      <c r="E888" s="6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  <c r="GH888" s="51"/>
      <c r="GI888" s="51"/>
      <c r="GJ888" s="51"/>
      <c r="GK888" s="51"/>
      <c r="GL888" s="51"/>
      <c r="GM888" s="51"/>
      <c r="GN888" s="51"/>
      <c r="GO888" s="51"/>
      <c r="GP888" s="51"/>
      <c r="GQ888" s="51"/>
      <c r="GR888" s="51"/>
      <c r="GS888" s="51"/>
      <c r="GT888" s="51"/>
      <c r="GU888" s="51"/>
      <c r="GV888" s="51"/>
      <c r="GW888" s="51"/>
      <c r="GX888" s="51"/>
      <c r="GY888" s="51"/>
      <c r="GZ888" s="51"/>
      <c r="HA888" s="51"/>
      <c r="HB888" s="51"/>
      <c r="HC888" s="51"/>
      <c r="HD888" s="51"/>
      <c r="HE888" s="51"/>
      <c r="HF888" s="51"/>
      <c r="HG888" s="51"/>
      <c r="HH888" s="51"/>
      <c r="HI888" s="51"/>
      <c r="HJ888" s="51"/>
      <c r="HK888" s="51"/>
      <c r="HL888" s="51"/>
      <c r="HM888" s="51"/>
      <c r="HN888" s="51"/>
      <c r="HO888" s="51"/>
      <c r="HP888" s="51"/>
      <c r="HQ888" s="51"/>
      <c r="HR888" s="51"/>
      <c r="HS888" s="51"/>
      <c r="HT888" s="51"/>
      <c r="HU888" s="51"/>
      <c r="HV888" s="51"/>
      <c r="HW888" s="51"/>
      <c r="HX888" s="51"/>
      <c r="HY888" s="51"/>
      <c r="HZ888" s="51"/>
      <c r="IA888" s="51"/>
      <c r="IB888" s="51"/>
      <c r="IC888" s="51"/>
      <c r="ID888" s="51"/>
      <c r="IE888" s="51"/>
      <c r="IF888" s="51"/>
      <c r="IG888" s="51"/>
      <c r="IH888" s="51"/>
      <c r="II888" s="51"/>
      <c r="IJ888" s="51"/>
      <c r="IK888" s="51"/>
      <c r="IL888" s="51"/>
      <c r="IM888" s="51"/>
      <c r="IN888" s="51"/>
      <c r="IO888" s="51"/>
      <c r="IP888" s="51"/>
      <c r="IQ888" s="51"/>
      <c r="IR888" s="51"/>
      <c r="IS888" s="51"/>
      <c r="IT888" s="51"/>
      <c r="IU888" s="51"/>
    </row>
    <row r="889" spans="1:255" ht="12.75" customHeight="1" x14ac:dyDescent="0.2">
      <c r="A889" s="61"/>
      <c r="B889" s="61"/>
      <c r="C889" s="61"/>
      <c r="D889" s="61"/>
      <c r="E889" s="6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  <c r="GH889" s="51"/>
      <c r="GI889" s="51"/>
      <c r="GJ889" s="51"/>
      <c r="GK889" s="51"/>
      <c r="GL889" s="51"/>
      <c r="GM889" s="51"/>
      <c r="GN889" s="51"/>
      <c r="GO889" s="51"/>
      <c r="GP889" s="51"/>
      <c r="GQ889" s="51"/>
      <c r="GR889" s="51"/>
      <c r="GS889" s="51"/>
      <c r="GT889" s="51"/>
      <c r="GU889" s="51"/>
      <c r="GV889" s="51"/>
      <c r="GW889" s="51"/>
      <c r="GX889" s="51"/>
      <c r="GY889" s="51"/>
      <c r="GZ889" s="51"/>
      <c r="HA889" s="51"/>
      <c r="HB889" s="51"/>
      <c r="HC889" s="51"/>
      <c r="HD889" s="51"/>
      <c r="HE889" s="51"/>
      <c r="HF889" s="51"/>
      <c r="HG889" s="51"/>
      <c r="HH889" s="51"/>
      <c r="HI889" s="51"/>
      <c r="HJ889" s="51"/>
      <c r="HK889" s="51"/>
      <c r="HL889" s="51"/>
      <c r="HM889" s="51"/>
      <c r="HN889" s="51"/>
      <c r="HO889" s="51"/>
      <c r="HP889" s="51"/>
      <c r="HQ889" s="51"/>
      <c r="HR889" s="51"/>
      <c r="HS889" s="51"/>
      <c r="HT889" s="51"/>
      <c r="HU889" s="51"/>
      <c r="HV889" s="51"/>
      <c r="HW889" s="51"/>
      <c r="HX889" s="51"/>
      <c r="HY889" s="51"/>
      <c r="HZ889" s="51"/>
      <c r="IA889" s="51"/>
      <c r="IB889" s="51"/>
      <c r="IC889" s="51"/>
      <c r="ID889" s="51"/>
      <c r="IE889" s="51"/>
      <c r="IF889" s="51"/>
      <c r="IG889" s="51"/>
      <c r="IH889" s="51"/>
      <c r="II889" s="51"/>
      <c r="IJ889" s="51"/>
      <c r="IK889" s="51"/>
      <c r="IL889" s="51"/>
      <c r="IM889" s="51"/>
      <c r="IN889" s="51"/>
      <c r="IO889" s="51"/>
      <c r="IP889" s="51"/>
      <c r="IQ889" s="51"/>
      <c r="IR889" s="51"/>
      <c r="IS889" s="51"/>
      <c r="IT889" s="51"/>
      <c r="IU889" s="51"/>
    </row>
    <row r="890" spans="1:255" ht="12.75" customHeight="1" x14ac:dyDescent="0.2">
      <c r="A890" s="61"/>
      <c r="B890" s="61"/>
      <c r="C890" s="61"/>
      <c r="D890" s="61"/>
      <c r="E890" s="6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  <c r="GH890" s="51"/>
      <c r="GI890" s="51"/>
      <c r="GJ890" s="51"/>
      <c r="GK890" s="51"/>
      <c r="GL890" s="51"/>
      <c r="GM890" s="51"/>
      <c r="GN890" s="51"/>
      <c r="GO890" s="51"/>
      <c r="GP890" s="51"/>
      <c r="GQ890" s="51"/>
      <c r="GR890" s="51"/>
      <c r="GS890" s="51"/>
      <c r="GT890" s="51"/>
      <c r="GU890" s="51"/>
      <c r="GV890" s="51"/>
      <c r="GW890" s="51"/>
      <c r="GX890" s="51"/>
      <c r="GY890" s="51"/>
      <c r="GZ890" s="51"/>
      <c r="HA890" s="51"/>
      <c r="HB890" s="51"/>
      <c r="HC890" s="51"/>
      <c r="HD890" s="51"/>
      <c r="HE890" s="51"/>
      <c r="HF890" s="51"/>
      <c r="HG890" s="51"/>
      <c r="HH890" s="51"/>
      <c r="HI890" s="51"/>
      <c r="HJ890" s="51"/>
      <c r="HK890" s="51"/>
      <c r="HL890" s="51"/>
      <c r="HM890" s="51"/>
      <c r="HN890" s="51"/>
      <c r="HO890" s="51"/>
      <c r="HP890" s="51"/>
      <c r="HQ890" s="51"/>
      <c r="HR890" s="51"/>
      <c r="HS890" s="51"/>
      <c r="HT890" s="51"/>
      <c r="HU890" s="51"/>
      <c r="HV890" s="51"/>
      <c r="HW890" s="51"/>
      <c r="HX890" s="51"/>
      <c r="HY890" s="51"/>
      <c r="HZ890" s="51"/>
      <c r="IA890" s="51"/>
      <c r="IB890" s="51"/>
      <c r="IC890" s="51"/>
      <c r="ID890" s="51"/>
      <c r="IE890" s="51"/>
      <c r="IF890" s="51"/>
      <c r="IG890" s="51"/>
      <c r="IH890" s="51"/>
      <c r="II890" s="51"/>
      <c r="IJ890" s="51"/>
      <c r="IK890" s="51"/>
      <c r="IL890" s="51"/>
      <c r="IM890" s="51"/>
      <c r="IN890" s="51"/>
      <c r="IO890" s="51"/>
      <c r="IP890" s="51"/>
      <c r="IQ890" s="51"/>
      <c r="IR890" s="51"/>
      <c r="IS890" s="51"/>
      <c r="IT890" s="51"/>
      <c r="IU890" s="51"/>
    </row>
    <row r="891" spans="1:255" ht="12.75" customHeight="1" x14ac:dyDescent="0.2">
      <c r="A891" s="61"/>
      <c r="B891" s="61"/>
      <c r="C891" s="61"/>
      <c r="D891" s="61"/>
      <c r="E891" s="6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  <c r="GH891" s="51"/>
      <c r="GI891" s="51"/>
      <c r="GJ891" s="51"/>
      <c r="GK891" s="51"/>
      <c r="GL891" s="51"/>
      <c r="GM891" s="51"/>
      <c r="GN891" s="51"/>
      <c r="GO891" s="51"/>
      <c r="GP891" s="51"/>
      <c r="GQ891" s="51"/>
      <c r="GR891" s="51"/>
      <c r="GS891" s="51"/>
      <c r="GT891" s="51"/>
      <c r="GU891" s="51"/>
      <c r="GV891" s="51"/>
      <c r="GW891" s="51"/>
      <c r="GX891" s="51"/>
      <c r="GY891" s="51"/>
      <c r="GZ891" s="51"/>
      <c r="HA891" s="51"/>
      <c r="HB891" s="51"/>
      <c r="HC891" s="51"/>
      <c r="HD891" s="51"/>
      <c r="HE891" s="51"/>
      <c r="HF891" s="51"/>
      <c r="HG891" s="51"/>
      <c r="HH891" s="51"/>
      <c r="HI891" s="51"/>
      <c r="HJ891" s="51"/>
      <c r="HK891" s="51"/>
      <c r="HL891" s="51"/>
      <c r="HM891" s="51"/>
      <c r="HN891" s="51"/>
      <c r="HO891" s="51"/>
      <c r="HP891" s="51"/>
      <c r="HQ891" s="51"/>
      <c r="HR891" s="51"/>
      <c r="HS891" s="51"/>
      <c r="HT891" s="51"/>
      <c r="HU891" s="51"/>
      <c r="HV891" s="51"/>
      <c r="HW891" s="51"/>
      <c r="HX891" s="51"/>
      <c r="HY891" s="51"/>
      <c r="HZ891" s="51"/>
      <c r="IA891" s="51"/>
      <c r="IB891" s="51"/>
      <c r="IC891" s="51"/>
      <c r="ID891" s="51"/>
      <c r="IE891" s="51"/>
      <c r="IF891" s="51"/>
      <c r="IG891" s="51"/>
      <c r="IH891" s="51"/>
      <c r="II891" s="51"/>
      <c r="IJ891" s="51"/>
      <c r="IK891" s="51"/>
      <c r="IL891" s="51"/>
      <c r="IM891" s="51"/>
      <c r="IN891" s="51"/>
      <c r="IO891" s="51"/>
      <c r="IP891" s="51"/>
      <c r="IQ891" s="51"/>
      <c r="IR891" s="51"/>
      <c r="IS891" s="51"/>
      <c r="IT891" s="51"/>
      <c r="IU891" s="51"/>
    </row>
    <row r="892" spans="1:255" ht="12.75" customHeight="1" x14ac:dyDescent="0.2">
      <c r="A892" s="61"/>
      <c r="B892" s="61"/>
      <c r="C892" s="61"/>
      <c r="D892" s="61"/>
      <c r="E892" s="6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  <c r="GH892" s="51"/>
      <c r="GI892" s="51"/>
      <c r="GJ892" s="51"/>
      <c r="GK892" s="51"/>
      <c r="GL892" s="51"/>
      <c r="GM892" s="51"/>
      <c r="GN892" s="51"/>
      <c r="GO892" s="51"/>
      <c r="GP892" s="51"/>
      <c r="GQ892" s="51"/>
      <c r="GR892" s="51"/>
      <c r="GS892" s="51"/>
      <c r="GT892" s="51"/>
      <c r="GU892" s="51"/>
      <c r="GV892" s="51"/>
      <c r="GW892" s="51"/>
      <c r="GX892" s="51"/>
      <c r="GY892" s="51"/>
      <c r="GZ892" s="51"/>
      <c r="HA892" s="51"/>
      <c r="HB892" s="51"/>
      <c r="HC892" s="51"/>
      <c r="HD892" s="51"/>
      <c r="HE892" s="51"/>
      <c r="HF892" s="51"/>
      <c r="HG892" s="51"/>
      <c r="HH892" s="51"/>
      <c r="HI892" s="51"/>
      <c r="HJ892" s="51"/>
      <c r="HK892" s="51"/>
      <c r="HL892" s="51"/>
      <c r="HM892" s="51"/>
      <c r="HN892" s="51"/>
      <c r="HO892" s="51"/>
      <c r="HP892" s="51"/>
      <c r="HQ892" s="51"/>
      <c r="HR892" s="51"/>
      <c r="HS892" s="51"/>
      <c r="HT892" s="51"/>
      <c r="HU892" s="51"/>
      <c r="HV892" s="51"/>
      <c r="HW892" s="51"/>
      <c r="HX892" s="51"/>
      <c r="HY892" s="51"/>
      <c r="HZ892" s="51"/>
      <c r="IA892" s="51"/>
      <c r="IB892" s="51"/>
      <c r="IC892" s="51"/>
      <c r="ID892" s="51"/>
      <c r="IE892" s="51"/>
      <c r="IF892" s="51"/>
      <c r="IG892" s="51"/>
      <c r="IH892" s="51"/>
      <c r="II892" s="51"/>
      <c r="IJ892" s="51"/>
      <c r="IK892" s="51"/>
      <c r="IL892" s="51"/>
      <c r="IM892" s="51"/>
      <c r="IN892" s="51"/>
      <c r="IO892" s="51"/>
      <c r="IP892" s="51"/>
      <c r="IQ892" s="51"/>
      <c r="IR892" s="51"/>
      <c r="IS892" s="51"/>
      <c r="IT892" s="51"/>
      <c r="IU892" s="51"/>
    </row>
    <row r="893" spans="1:255" ht="12.75" customHeight="1" x14ac:dyDescent="0.2">
      <c r="A893" s="61"/>
      <c r="B893" s="61"/>
      <c r="C893" s="61"/>
      <c r="D893" s="61"/>
      <c r="E893" s="6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  <c r="GH893" s="51"/>
      <c r="GI893" s="51"/>
      <c r="GJ893" s="51"/>
      <c r="GK893" s="51"/>
      <c r="GL893" s="51"/>
      <c r="GM893" s="51"/>
      <c r="GN893" s="51"/>
      <c r="GO893" s="51"/>
      <c r="GP893" s="51"/>
      <c r="GQ893" s="51"/>
      <c r="GR893" s="51"/>
      <c r="GS893" s="51"/>
      <c r="GT893" s="51"/>
      <c r="GU893" s="51"/>
      <c r="GV893" s="51"/>
      <c r="GW893" s="51"/>
      <c r="GX893" s="51"/>
      <c r="GY893" s="51"/>
      <c r="GZ893" s="51"/>
      <c r="HA893" s="51"/>
      <c r="HB893" s="51"/>
      <c r="HC893" s="51"/>
      <c r="HD893" s="51"/>
      <c r="HE893" s="51"/>
      <c r="HF893" s="51"/>
      <c r="HG893" s="51"/>
      <c r="HH893" s="51"/>
      <c r="HI893" s="51"/>
      <c r="HJ893" s="51"/>
      <c r="HK893" s="51"/>
      <c r="HL893" s="51"/>
      <c r="HM893" s="51"/>
      <c r="HN893" s="51"/>
      <c r="HO893" s="51"/>
      <c r="HP893" s="51"/>
      <c r="HQ893" s="51"/>
      <c r="HR893" s="51"/>
      <c r="HS893" s="51"/>
      <c r="HT893" s="51"/>
      <c r="HU893" s="51"/>
      <c r="HV893" s="51"/>
      <c r="HW893" s="51"/>
      <c r="HX893" s="51"/>
      <c r="HY893" s="51"/>
      <c r="HZ893" s="51"/>
      <c r="IA893" s="51"/>
      <c r="IB893" s="51"/>
      <c r="IC893" s="51"/>
      <c r="ID893" s="51"/>
      <c r="IE893" s="51"/>
      <c r="IF893" s="51"/>
      <c r="IG893" s="51"/>
      <c r="IH893" s="51"/>
      <c r="II893" s="51"/>
      <c r="IJ893" s="51"/>
      <c r="IK893" s="51"/>
      <c r="IL893" s="51"/>
      <c r="IM893" s="51"/>
      <c r="IN893" s="51"/>
      <c r="IO893" s="51"/>
      <c r="IP893" s="51"/>
      <c r="IQ893" s="51"/>
      <c r="IR893" s="51"/>
      <c r="IS893" s="51"/>
      <c r="IT893" s="51"/>
      <c r="IU893" s="51"/>
    </row>
    <row r="894" spans="1:255" ht="12.75" customHeight="1" x14ac:dyDescent="0.2">
      <c r="A894" s="61"/>
      <c r="B894" s="61"/>
      <c r="C894" s="61"/>
      <c r="D894" s="61"/>
      <c r="E894" s="6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  <c r="GH894" s="51"/>
      <c r="GI894" s="51"/>
      <c r="GJ894" s="51"/>
      <c r="GK894" s="51"/>
      <c r="GL894" s="51"/>
      <c r="GM894" s="51"/>
      <c r="GN894" s="51"/>
      <c r="GO894" s="51"/>
      <c r="GP894" s="51"/>
      <c r="GQ894" s="51"/>
      <c r="GR894" s="51"/>
      <c r="GS894" s="51"/>
      <c r="GT894" s="51"/>
      <c r="GU894" s="51"/>
      <c r="GV894" s="51"/>
      <c r="GW894" s="51"/>
      <c r="GX894" s="51"/>
      <c r="GY894" s="51"/>
      <c r="GZ894" s="51"/>
      <c r="HA894" s="51"/>
      <c r="HB894" s="51"/>
      <c r="HC894" s="51"/>
      <c r="HD894" s="51"/>
      <c r="HE894" s="51"/>
      <c r="HF894" s="51"/>
      <c r="HG894" s="51"/>
      <c r="HH894" s="51"/>
      <c r="HI894" s="51"/>
      <c r="HJ894" s="51"/>
      <c r="HK894" s="51"/>
      <c r="HL894" s="51"/>
      <c r="HM894" s="51"/>
      <c r="HN894" s="51"/>
      <c r="HO894" s="51"/>
      <c r="HP894" s="51"/>
      <c r="HQ894" s="51"/>
      <c r="HR894" s="51"/>
      <c r="HS894" s="51"/>
      <c r="HT894" s="51"/>
      <c r="HU894" s="51"/>
      <c r="HV894" s="51"/>
      <c r="HW894" s="51"/>
      <c r="HX894" s="51"/>
      <c r="HY894" s="51"/>
      <c r="HZ894" s="51"/>
      <c r="IA894" s="51"/>
      <c r="IB894" s="51"/>
      <c r="IC894" s="51"/>
      <c r="ID894" s="51"/>
      <c r="IE894" s="51"/>
      <c r="IF894" s="51"/>
      <c r="IG894" s="51"/>
      <c r="IH894" s="51"/>
      <c r="II894" s="51"/>
      <c r="IJ894" s="51"/>
      <c r="IK894" s="51"/>
      <c r="IL894" s="51"/>
      <c r="IM894" s="51"/>
      <c r="IN894" s="51"/>
      <c r="IO894" s="51"/>
      <c r="IP894" s="51"/>
      <c r="IQ894" s="51"/>
      <c r="IR894" s="51"/>
      <c r="IS894" s="51"/>
      <c r="IT894" s="51"/>
      <c r="IU894" s="51"/>
    </row>
    <row r="895" spans="1:255" ht="12.75" customHeight="1" x14ac:dyDescent="0.2">
      <c r="A895" s="61"/>
      <c r="B895" s="61"/>
      <c r="C895" s="61"/>
      <c r="D895" s="61"/>
      <c r="E895" s="6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  <c r="GH895" s="51"/>
      <c r="GI895" s="51"/>
      <c r="GJ895" s="51"/>
      <c r="GK895" s="51"/>
      <c r="GL895" s="51"/>
      <c r="GM895" s="51"/>
      <c r="GN895" s="51"/>
      <c r="GO895" s="51"/>
      <c r="GP895" s="51"/>
      <c r="GQ895" s="51"/>
      <c r="GR895" s="51"/>
      <c r="GS895" s="51"/>
      <c r="GT895" s="51"/>
      <c r="GU895" s="51"/>
      <c r="GV895" s="51"/>
      <c r="GW895" s="51"/>
      <c r="GX895" s="51"/>
      <c r="GY895" s="51"/>
      <c r="GZ895" s="51"/>
      <c r="HA895" s="51"/>
      <c r="HB895" s="51"/>
      <c r="HC895" s="51"/>
      <c r="HD895" s="51"/>
      <c r="HE895" s="51"/>
      <c r="HF895" s="51"/>
      <c r="HG895" s="51"/>
      <c r="HH895" s="51"/>
      <c r="HI895" s="51"/>
      <c r="HJ895" s="51"/>
      <c r="HK895" s="51"/>
      <c r="HL895" s="51"/>
      <c r="HM895" s="51"/>
      <c r="HN895" s="51"/>
      <c r="HO895" s="51"/>
      <c r="HP895" s="51"/>
      <c r="HQ895" s="51"/>
      <c r="HR895" s="51"/>
      <c r="HS895" s="51"/>
      <c r="HT895" s="51"/>
      <c r="HU895" s="51"/>
      <c r="HV895" s="51"/>
      <c r="HW895" s="51"/>
      <c r="HX895" s="51"/>
      <c r="HY895" s="51"/>
      <c r="HZ895" s="51"/>
      <c r="IA895" s="51"/>
      <c r="IB895" s="51"/>
      <c r="IC895" s="51"/>
      <c r="ID895" s="51"/>
      <c r="IE895" s="51"/>
      <c r="IF895" s="51"/>
      <c r="IG895" s="51"/>
      <c r="IH895" s="51"/>
      <c r="II895" s="51"/>
      <c r="IJ895" s="51"/>
      <c r="IK895" s="51"/>
      <c r="IL895" s="51"/>
      <c r="IM895" s="51"/>
      <c r="IN895" s="51"/>
      <c r="IO895" s="51"/>
      <c r="IP895" s="51"/>
      <c r="IQ895" s="51"/>
      <c r="IR895" s="51"/>
      <c r="IS895" s="51"/>
      <c r="IT895" s="51"/>
      <c r="IU895" s="51"/>
    </row>
    <row r="896" spans="1:255" ht="12.75" customHeight="1" x14ac:dyDescent="0.2">
      <c r="A896" s="61"/>
      <c r="B896" s="61"/>
      <c r="C896" s="61"/>
      <c r="D896" s="61"/>
      <c r="E896" s="6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  <c r="GH896" s="51"/>
      <c r="GI896" s="51"/>
      <c r="GJ896" s="51"/>
      <c r="GK896" s="51"/>
      <c r="GL896" s="51"/>
      <c r="GM896" s="51"/>
      <c r="GN896" s="51"/>
      <c r="GO896" s="51"/>
      <c r="GP896" s="51"/>
      <c r="GQ896" s="51"/>
      <c r="GR896" s="51"/>
      <c r="GS896" s="51"/>
      <c r="GT896" s="51"/>
      <c r="GU896" s="51"/>
      <c r="GV896" s="51"/>
      <c r="GW896" s="51"/>
      <c r="GX896" s="51"/>
      <c r="GY896" s="51"/>
      <c r="GZ896" s="51"/>
      <c r="HA896" s="51"/>
      <c r="HB896" s="51"/>
      <c r="HC896" s="51"/>
      <c r="HD896" s="51"/>
      <c r="HE896" s="51"/>
      <c r="HF896" s="51"/>
      <c r="HG896" s="51"/>
      <c r="HH896" s="51"/>
      <c r="HI896" s="51"/>
      <c r="HJ896" s="51"/>
      <c r="HK896" s="51"/>
      <c r="HL896" s="51"/>
      <c r="HM896" s="51"/>
      <c r="HN896" s="51"/>
      <c r="HO896" s="51"/>
      <c r="HP896" s="51"/>
      <c r="HQ896" s="51"/>
      <c r="HR896" s="51"/>
      <c r="HS896" s="51"/>
      <c r="HT896" s="51"/>
      <c r="HU896" s="51"/>
      <c r="HV896" s="51"/>
      <c r="HW896" s="51"/>
      <c r="HX896" s="51"/>
      <c r="HY896" s="51"/>
      <c r="HZ896" s="51"/>
      <c r="IA896" s="51"/>
      <c r="IB896" s="51"/>
      <c r="IC896" s="51"/>
      <c r="ID896" s="51"/>
      <c r="IE896" s="51"/>
      <c r="IF896" s="51"/>
      <c r="IG896" s="51"/>
      <c r="IH896" s="51"/>
      <c r="II896" s="51"/>
      <c r="IJ896" s="51"/>
      <c r="IK896" s="51"/>
      <c r="IL896" s="51"/>
      <c r="IM896" s="51"/>
      <c r="IN896" s="51"/>
      <c r="IO896" s="51"/>
      <c r="IP896" s="51"/>
      <c r="IQ896" s="51"/>
      <c r="IR896" s="51"/>
      <c r="IS896" s="51"/>
      <c r="IT896" s="51"/>
      <c r="IU896" s="51"/>
    </row>
    <row r="897" spans="1:255" ht="12.75" customHeight="1" x14ac:dyDescent="0.2">
      <c r="A897" s="61"/>
      <c r="B897" s="61"/>
      <c r="C897" s="61"/>
      <c r="D897" s="61"/>
      <c r="E897" s="6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  <c r="GH897" s="51"/>
      <c r="GI897" s="51"/>
      <c r="GJ897" s="51"/>
      <c r="GK897" s="51"/>
      <c r="GL897" s="51"/>
      <c r="GM897" s="51"/>
      <c r="GN897" s="51"/>
      <c r="GO897" s="51"/>
      <c r="GP897" s="51"/>
      <c r="GQ897" s="51"/>
      <c r="GR897" s="51"/>
      <c r="GS897" s="51"/>
      <c r="GT897" s="51"/>
      <c r="GU897" s="51"/>
      <c r="GV897" s="51"/>
      <c r="GW897" s="51"/>
      <c r="GX897" s="51"/>
      <c r="GY897" s="51"/>
      <c r="GZ897" s="51"/>
      <c r="HA897" s="51"/>
      <c r="HB897" s="51"/>
      <c r="HC897" s="51"/>
      <c r="HD897" s="51"/>
      <c r="HE897" s="51"/>
      <c r="HF897" s="51"/>
      <c r="HG897" s="51"/>
      <c r="HH897" s="51"/>
      <c r="HI897" s="51"/>
      <c r="HJ897" s="51"/>
      <c r="HK897" s="51"/>
      <c r="HL897" s="51"/>
      <c r="HM897" s="51"/>
      <c r="HN897" s="51"/>
      <c r="HO897" s="51"/>
      <c r="HP897" s="51"/>
      <c r="HQ897" s="51"/>
      <c r="HR897" s="51"/>
      <c r="HS897" s="51"/>
      <c r="HT897" s="51"/>
      <c r="HU897" s="51"/>
      <c r="HV897" s="51"/>
      <c r="HW897" s="51"/>
      <c r="HX897" s="51"/>
      <c r="HY897" s="51"/>
      <c r="HZ897" s="51"/>
      <c r="IA897" s="51"/>
      <c r="IB897" s="51"/>
      <c r="IC897" s="51"/>
      <c r="ID897" s="51"/>
      <c r="IE897" s="51"/>
      <c r="IF897" s="51"/>
      <c r="IG897" s="51"/>
      <c r="IH897" s="51"/>
      <c r="II897" s="51"/>
      <c r="IJ897" s="51"/>
      <c r="IK897" s="51"/>
      <c r="IL897" s="51"/>
      <c r="IM897" s="51"/>
      <c r="IN897" s="51"/>
      <c r="IO897" s="51"/>
      <c r="IP897" s="51"/>
      <c r="IQ897" s="51"/>
      <c r="IR897" s="51"/>
      <c r="IS897" s="51"/>
      <c r="IT897" s="51"/>
      <c r="IU897" s="51"/>
    </row>
    <row r="898" spans="1:255" ht="12.75" customHeight="1" x14ac:dyDescent="0.2">
      <c r="A898" s="61"/>
      <c r="B898" s="61"/>
      <c r="C898" s="61"/>
      <c r="D898" s="61"/>
      <c r="E898" s="6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  <c r="GH898" s="51"/>
      <c r="GI898" s="51"/>
      <c r="GJ898" s="51"/>
      <c r="GK898" s="51"/>
      <c r="GL898" s="51"/>
      <c r="GM898" s="51"/>
      <c r="GN898" s="51"/>
      <c r="GO898" s="51"/>
      <c r="GP898" s="51"/>
      <c r="GQ898" s="51"/>
      <c r="GR898" s="51"/>
      <c r="GS898" s="51"/>
      <c r="GT898" s="51"/>
      <c r="GU898" s="51"/>
      <c r="GV898" s="51"/>
      <c r="GW898" s="51"/>
      <c r="GX898" s="51"/>
      <c r="GY898" s="51"/>
      <c r="GZ898" s="51"/>
      <c r="HA898" s="51"/>
      <c r="HB898" s="51"/>
      <c r="HC898" s="51"/>
      <c r="HD898" s="51"/>
      <c r="HE898" s="51"/>
      <c r="HF898" s="51"/>
      <c r="HG898" s="51"/>
      <c r="HH898" s="51"/>
      <c r="HI898" s="51"/>
      <c r="HJ898" s="51"/>
      <c r="HK898" s="51"/>
      <c r="HL898" s="51"/>
      <c r="HM898" s="51"/>
      <c r="HN898" s="51"/>
      <c r="HO898" s="51"/>
      <c r="HP898" s="51"/>
      <c r="HQ898" s="51"/>
      <c r="HR898" s="51"/>
      <c r="HS898" s="51"/>
      <c r="HT898" s="51"/>
      <c r="HU898" s="51"/>
      <c r="HV898" s="51"/>
      <c r="HW898" s="51"/>
      <c r="HX898" s="51"/>
      <c r="HY898" s="51"/>
      <c r="HZ898" s="51"/>
      <c r="IA898" s="51"/>
      <c r="IB898" s="51"/>
      <c r="IC898" s="51"/>
      <c r="ID898" s="51"/>
      <c r="IE898" s="51"/>
      <c r="IF898" s="51"/>
      <c r="IG898" s="51"/>
      <c r="IH898" s="51"/>
      <c r="II898" s="51"/>
      <c r="IJ898" s="51"/>
      <c r="IK898" s="51"/>
      <c r="IL898" s="51"/>
      <c r="IM898" s="51"/>
      <c r="IN898" s="51"/>
      <c r="IO898" s="51"/>
      <c r="IP898" s="51"/>
      <c r="IQ898" s="51"/>
      <c r="IR898" s="51"/>
      <c r="IS898" s="51"/>
      <c r="IT898" s="51"/>
      <c r="IU898" s="51"/>
    </row>
    <row r="899" spans="1:255" ht="12.75" customHeight="1" x14ac:dyDescent="0.2">
      <c r="A899" s="61"/>
      <c r="B899" s="61"/>
      <c r="C899" s="61"/>
      <c r="D899" s="61"/>
      <c r="E899" s="6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  <c r="GH899" s="51"/>
      <c r="GI899" s="51"/>
      <c r="GJ899" s="51"/>
      <c r="GK899" s="51"/>
      <c r="GL899" s="51"/>
      <c r="GM899" s="51"/>
      <c r="GN899" s="51"/>
      <c r="GO899" s="51"/>
      <c r="GP899" s="51"/>
      <c r="GQ899" s="51"/>
      <c r="GR899" s="51"/>
      <c r="GS899" s="51"/>
      <c r="GT899" s="51"/>
      <c r="GU899" s="51"/>
      <c r="GV899" s="51"/>
      <c r="GW899" s="51"/>
      <c r="GX899" s="51"/>
      <c r="GY899" s="51"/>
      <c r="GZ899" s="51"/>
      <c r="HA899" s="51"/>
      <c r="HB899" s="51"/>
      <c r="HC899" s="51"/>
      <c r="HD899" s="51"/>
      <c r="HE899" s="51"/>
      <c r="HF899" s="51"/>
      <c r="HG899" s="51"/>
      <c r="HH899" s="51"/>
      <c r="HI899" s="51"/>
      <c r="HJ899" s="51"/>
      <c r="HK899" s="51"/>
      <c r="HL899" s="51"/>
      <c r="HM899" s="51"/>
      <c r="HN899" s="51"/>
      <c r="HO899" s="51"/>
      <c r="HP899" s="51"/>
      <c r="HQ899" s="51"/>
      <c r="HR899" s="51"/>
      <c r="HS899" s="51"/>
      <c r="HT899" s="51"/>
      <c r="HU899" s="51"/>
      <c r="HV899" s="51"/>
      <c r="HW899" s="51"/>
      <c r="HX899" s="51"/>
      <c r="HY899" s="51"/>
      <c r="HZ899" s="51"/>
      <c r="IA899" s="51"/>
      <c r="IB899" s="51"/>
      <c r="IC899" s="51"/>
      <c r="ID899" s="51"/>
      <c r="IE899" s="51"/>
      <c r="IF899" s="51"/>
      <c r="IG899" s="51"/>
      <c r="IH899" s="51"/>
      <c r="II899" s="51"/>
      <c r="IJ899" s="51"/>
      <c r="IK899" s="51"/>
      <c r="IL899" s="51"/>
      <c r="IM899" s="51"/>
      <c r="IN899" s="51"/>
      <c r="IO899" s="51"/>
      <c r="IP899" s="51"/>
      <c r="IQ899" s="51"/>
      <c r="IR899" s="51"/>
      <c r="IS899" s="51"/>
      <c r="IT899" s="51"/>
      <c r="IU899" s="51"/>
    </row>
    <row r="900" spans="1:255" ht="12.75" customHeight="1" x14ac:dyDescent="0.2">
      <c r="A900" s="61"/>
      <c r="B900" s="61"/>
      <c r="C900" s="61"/>
      <c r="D900" s="61"/>
      <c r="E900" s="6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  <c r="GH900" s="51"/>
      <c r="GI900" s="51"/>
      <c r="GJ900" s="51"/>
      <c r="GK900" s="51"/>
      <c r="GL900" s="51"/>
      <c r="GM900" s="51"/>
      <c r="GN900" s="51"/>
      <c r="GO900" s="51"/>
      <c r="GP900" s="51"/>
      <c r="GQ900" s="51"/>
      <c r="GR900" s="51"/>
      <c r="GS900" s="51"/>
      <c r="GT900" s="51"/>
      <c r="GU900" s="51"/>
      <c r="GV900" s="51"/>
      <c r="GW900" s="51"/>
      <c r="GX900" s="51"/>
      <c r="GY900" s="51"/>
      <c r="GZ900" s="51"/>
      <c r="HA900" s="51"/>
      <c r="HB900" s="51"/>
      <c r="HC900" s="51"/>
      <c r="HD900" s="51"/>
      <c r="HE900" s="51"/>
      <c r="HF900" s="51"/>
      <c r="HG900" s="51"/>
      <c r="HH900" s="51"/>
      <c r="HI900" s="51"/>
      <c r="HJ900" s="51"/>
      <c r="HK900" s="51"/>
      <c r="HL900" s="51"/>
      <c r="HM900" s="51"/>
      <c r="HN900" s="51"/>
      <c r="HO900" s="51"/>
      <c r="HP900" s="51"/>
      <c r="HQ900" s="51"/>
      <c r="HR900" s="51"/>
      <c r="HS900" s="51"/>
      <c r="HT900" s="51"/>
      <c r="HU900" s="51"/>
      <c r="HV900" s="51"/>
      <c r="HW900" s="51"/>
      <c r="HX900" s="51"/>
      <c r="HY900" s="51"/>
      <c r="HZ900" s="51"/>
      <c r="IA900" s="51"/>
      <c r="IB900" s="51"/>
      <c r="IC900" s="51"/>
      <c r="ID900" s="51"/>
      <c r="IE900" s="51"/>
      <c r="IF900" s="51"/>
      <c r="IG900" s="51"/>
      <c r="IH900" s="51"/>
      <c r="II900" s="51"/>
      <c r="IJ900" s="51"/>
      <c r="IK900" s="51"/>
      <c r="IL900" s="51"/>
      <c r="IM900" s="51"/>
      <c r="IN900" s="51"/>
      <c r="IO900" s="51"/>
      <c r="IP900" s="51"/>
      <c r="IQ900" s="51"/>
      <c r="IR900" s="51"/>
      <c r="IS900" s="51"/>
      <c r="IT900" s="51"/>
      <c r="IU900" s="51"/>
    </row>
    <row r="901" spans="1:255" ht="12.75" customHeight="1" x14ac:dyDescent="0.2">
      <c r="A901" s="61"/>
      <c r="B901" s="61"/>
      <c r="C901" s="61"/>
      <c r="D901" s="61"/>
      <c r="E901" s="6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  <c r="GH901" s="51"/>
      <c r="GI901" s="51"/>
      <c r="GJ901" s="51"/>
      <c r="GK901" s="51"/>
      <c r="GL901" s="51"/>
      <c r="GM901" s="51"/>
      <c r="GN901" s="51"/>
      <c r="GO901" s="51"/>
      <c r="GP901" s="51"/>
      <c r="GQ901" s="51"/>
      <c r="GR901" s="51"/>
      <c r="GS901" s="51"/>
      <c r="GT901" s="51"/>
      <c r="GU901" s="51"/>
      <c r="GV901" s="51"/>
      <c r="GW901" s="51"/>
      <c r="GX901" s="51"/>
      <c r="GY901" s="51"/>
      <c r="GZ901" s="51"/>
      <c r="HA901" s="51"/>
      <c r="HB901" s="51"/>
      <c r="HC901" s="51"/>
      <c r="HD901" s="51"/>
      <c r="HE901" s="51"/>
      <c r="HF901" s="51"/>
      <c r="HG901" s="51"/>
      <c r="HH901" s="51"/>
      <c r="HI901" s="51"/>
      <c r="HJ901" s="51"/>
      <c r="HK901" s="51"/>
      <c r="HL901" s="51"/>
      <c r="HM901" s="51"/>
      <c r="HN901" s="51"/>
      <c r="HO901" s="51"/>
      <c r="HP901" s="51"/>
      <c r="HQ901" s="51"/>
      <c r="HR901" s="51"/>
      <c r="HS901" s="51"/>
      <c r="HT901" s="51"/>
      <c r="HU901" s="51"/>
      <c r="HV901" s="51"/>
      <c r="HW901" s="51"/>
      <c r="HX901" s="51"/>
      <c r="HY901" s="51"/>
      <c r="HZ901" s="51"/>
      <c r="IA901" s="51"/>
      <c r="IB901" s="51"/>
      <c r="IC901" s="51"/>
      <c r="ID901" s="51"/>
      <c r="IE901" s="51"/>
      <c r="IF901" s="51"/>
      <c r="IG901" s="51"/>
      <c r="IH901" s="51"/>
      <c r="II901" s="51"/>
      <c r="IJ901" s="51"/>
      <c r="IK901" s="51"/>
      <c r="IL901" s="51"/>
      <c r="IM901" s="51"/>
      <c r="IN901" s="51"/>
      <c r="IO901" s="51"/>
      <c r="IP901" s="51"/>
      <c r="IQ901" s="51"/>
      <c r="IR901" s="51"/>
      <c r="IS901" s="51"/>
      <c r="IT901" s="51"/>
      <c r="IU901" s="51"/>
    </row>
    <row r="902" spans="1:255" ht="12.75" customHeight="1" x14ac:dyDescent="0.2">
      <c r="A902" s="61"/>
      <c r="B902" s="61"/>
      <c r="C902" s="61"/>
      <c r="D902" s="61"/>
      <c r="E902" s="6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  <c r="GH902" s="51"/>
      <c r="GI902" s="51"/>
      <c r="GJ902" s="51"/>
      <c r="GK902" s="51"/>
      <c r="GL902" s="51"/>
      <c r="GM902" s="51"/>
      <c r="GN902" s="51"/>
      <c r="GO902" s="51"/>
      <c r="GP902" s="51"/>
      <c r="GQ902" s="51"/>
      <c r="GR902" s="51"/>
      <c r="GS902" s="51"/>
      <c r="GT902" s="51"/>
      <c r="GU902" s="51"/>
      <c r="GV902" s="51"/>
      <c r="GW902" s="51"/>
      <c r="GX902" s="51"/>
      <c r="GY902" s="51"/>
      <c r="GZ902" s="51"/>
      <c r="HA902" s="51"/>
      <c r="HB902" s="51"/>
      <c r="HC902" s="51"/>
      <c r="HD902" s="51"/>
      <c r="HE902" s="51"/>
      <c r="HF902" s="51"/>
      <c r="HG902" s="51"/>
      <c r="HH902" s="51"/>
      <c r="HI902" s="51"/>
      <c r="HJ902" s="51"/>
      <c r="HK902" s="51"/>
      <c r="HL902" s="51"/>
      <c r="HM902" s="51"/>
      <c r="HN902" s="51"/>
      <c r="HO902" s="51"/>
      <c r="HP902" s="51"/>
      <c r="HQ902" s="51"/>
      <c r="HR902" s="51"/>
      <c r="HS902" s="51"/>
      <c r="HT902" s="51"/>
      <c r="HU902" s="51"/>
      <c r="HV902" s="51"/>
      <c r="HW902" s="51"/>
      <c r="HX902" s="51"/>
      <c r="HY902" s="51"/>
      <c r="HZ902" s="51"/>
      <c r="IA902" s="51"/>
      <c r="IB902" s="51"/>
      <c r="IC902" s="51"/>
      <c r="ID902" s="51"/>
      <c r="IE902" s="51"/>
      <c r="IF902" s="51"/>
      <c r="IG902" s="51"/>
      <c r="IH902" s="51"/>
      <c r="II902" s="51"/>
      <c r="IJ902" s="51"/>
      <c r="IK902" s="51"/>
      <c r="IL902" s="51"/>
      <c r="IM902" s="51"/>
      <c r="IN902" s="51"/>
      <c r="IO902" s="51"/>
      <c r="IP902" s="51"/>
      <c r="IQ902" s="51"/>
      <c r="IR902" s="51"/>
      <c r="IS902" s="51"/>
      <c r="IT902" s="51"/>
      <c r="IU902" s="51"/>
    </row>
    <row r="903" spans="1:255" ht="12.75" customHeight="1" x14ac:dyDescent="0.2">
      <c r="A903" s="61"/>
      <c r="B903" s="61"/>
      <c r="C903" s="61"/>
      <c r="D903" s="61"/>
      <c r="E903" s="6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  <c r="GH903" s="51"/>
      <c r="GI903" s="51"/>
      <c r="GJ903" s="51"/>
      <c r="GK903" s="51"/>
      <c r="GL903" s="51"/>
      <c r="GM903" s="51"/>
      <c r="GN903" s="51"/>
      <c r="GO903" s="51"/>
      <c r="GP903" s="51"/>
      <c r="GQ903" s="51"/>
      <c r="GR903" s="51"/>
      <c r="GS903" s="51"/>
      <c r="GT903" s="51"/>
      <c r="GU903" s="51"/>
      <c r="GV903" s="51"/>
      <c r="GW903" s="51"/>
      <c r="GX903" s="51"/>
      <c r="GY903" s="51"/>
      <c r="GZ903" s="51"/>
      <c r="HA903" s="51"/>
      <c r="HB903" s="51"/>
      <c r="HC903" s="51"/>
      <c r="HD903" s="51"/>
      <c r="HE903" s="51"/>
      <c r="HF903" s="51"/>
      <c r="HG903" s="51"/>
      <c r="HH903" s="51"/>
      <c r="HI903" s="51"/>
      <c r="HJ903" s="51"/>
      <c r="HK903" s="51"/>
      <c r="HL903" s="51"/>
      <c r="HM903" s="51"/>
      <c r="HN903" s="51"/>
      <c r="HO903" s="51"/>
      <c r="HP903" s="51"/>
      <c r="HQ903" s="51"/>
      <c r="HR903" s="51"/>
      <c r="HS903" s="51"/>
      <c r="HT903" s="51"/>
      <c r="HU903" s="51"/>
      <c r="HV903" s="51"/>
      <c r="HW903" s="51"/>
      <c r="HX903" s="51"/>
      <c r="HY903" s="51"/>
      <c r="HZ903" s="51"/>
      <c r="IA903" s="51"/>
      <c r="IB903" s="51"/>
      <c r="IC903" s="51"/>
      <c r="ID903" s="51"/>
      <c r="IE903" s="51"/>
      <c r="IF903" s="51"/>
      <c r="IG903" s="51"/>
      <c r="IH903" s="51"/>
      <c r="II903" s="51"/>
      <c r="IJ903" s="51"/>
      <c r="IK903" s="51"/>
      <c r="IL903" s="51"/>
      <c r="IM903" s="51"/>
      <c r="IN903" s="51"/>
      <c r="IO903" s="51"/>
      <c r="IP903" s="51"/>
      <c r="IQ903" s="51"/>
      <c r="IR903" s="51"/>
      <c r="IS903" s="51"/>
      <c r="IT903" s="51"/>
      <c r="IU903" s="51"/>
    </row>
    <row r="904" spans="1:255" ht="12.75" customHeight="1" x14ac:dyDescent="0.2">
      <c r="A904" s="61"/>
      <c r="B904" s="61"/>
      <c r="C904" s="61"/>
      <c r="D904" s="61"/>
      <c r="E904" s="6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  <c r="GH904" s="51"/>
      <c r="GI904" s="51"/>
      <c r="GJ904" s="51"/>
      <c r="GK904" s="51"/>
      <c r="GL904" s="51"/>
      <c r="GM904" s="51"/>
      <c r="GN904" s="51"/>
      <c r="GO904" s="51"/>
      <c r="GP904" s="51"/>
      <c r="GQ904" s="51"/>
      <c r="GR904" s="51"/>
      <c r="GS904" s="51"/>
      <c r="GT904" s="51"/>
      <c r="GU904" s="51"/>
      <c r="GV904" s="51"/>
      <c r="GW904" s="51"/>
      <c r="GX904" s="51"/>
      <c r="GY904" s="51"/>
      <c r="GZ904" s="51"/>
      <c r="HA904" s="51"/>
      <c r="HB904" s="51"/>
      <c r="HC904" s="51"/>
      <c r="HD904" s="51"/>
      <c r="HE904" s="51"/>
      <c r="HF904" s="51"/>
      <c r="HG904" s="51"/>
      <c r="HH904" s="51"/>
      <c r="HI904" s="51"/>
      <c r="HJ904" s="51"/>
      <c r="HK904" s="51"/>
      <c r="HL904" s="51"/>
      <c r="HM904" s="51"/>
      <c r="HN904" s="51"/>
      <c r="HO904" s="51"/>
      <c r="HP904" s="51"/>
      <c r="HQ904" s="51"/>
      <c r="HR904" s="51"/>
      <c r="HS904" s="51"/>
      <c r="HT904" s="51"/>
      <c r="HU904" s="51"/>
      <c r="HV904" s="51"/>
      <c r="HW904" s="51"/>
      <c r="HX904" s="51"/>
      <c r="HY904" s="51"/>
      <c r="HZ904" s="51"/>
      <c r="IA904" s="51"/>
      <c r="IB904" s="51"/>
      <c r="IC904" s="51"/>
      <c r="ID904" s="51"/>
      <c r="IE904" s="51"/>
      <c r="IF904" s="51"/>
      <c r="IG904" s="51"/>
      <c r="IH904" s="51"/>
      <c r="II904" s="51"/>
      <c r="IJ904" s="51"/>
      <c r="IK904" s="51"/>
      <c r="IL904" s="51"/>
      <c r="IM904" s="51"/>
      <c r="IN904" s="51"/>
      <c r="IO904" s="51"/>
      <c r="IP904" s="51"/>
      <c r="IQ904" s="51"/>
      <c r="IR904" s="51"/>
      <c r="IS904" s="51"/>
      <c r="IT904" s="51"/>
      <c r="IU904" s="51"/>
    </row>
    <row r="905" spans="1:255" ht="12.75" customHeight="1" x14ac:dyDescent="0.2">
      <c r="A905" s="61"/>
      <c r="B905" s="61"/>
      <c r="C905" s="61"/>
      <c r="D905" s="61"/>
      <c r="E905" s="6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  <c r="GH905" s="51"/>
      <c r="GI905" s="51"/>
      <c r="GJ905" s="51"/>
      <c r="GK905" s="51"/>
      <c r="GL905" s="51"/>
      <c r="GM905" s="51"/>
      <c r="GN905" s="51"/>
      <c r="GO905" s="51"/>
      <c r="GP905" s="51"/>
      <c r="GQ905" s="51"/>
      <c r="GR905" s="51"/>
      <c r="GS905" s="51"/>
      <c r="GT905" s="51"/>
      <c r="GU905" s="51"/>
      <c r="GV905" s="51"/>
      <c r="GW905" s="51"/>
      <c r="GX905" s="51"/>
      <c r="GY905" s="51"/>
      <c r="GZ905" s="51"/>
      <c r="HA905" s="51"/>
      <c r="HB905" s="51"/>
      <c r="HC905" s="51"/>
      <c r="HD905" s="51"/>
      <c r="HE905" s="51"/>
      <c r="HF905" s="51"/>
      <c r="HG905" s="51"/>
      <c r="HH905" s="51"/>
      <c r="HI905" s="51"/>
      <c r="HJ905" s="51"/>
      <c r="HK905" s="51"/>
      <c r="HL905" s="51"/>
      <c r="HM905" s="51"/>
      <c r="HN905" s="51"/>
      <c r="HO905" s="51"/>
      <c r="HP905" s="51"/>
      <c r="HQ905" s="51"/>
      <c r="HR905" s="51"/>
      <c r="HS905" s="51"/>
      <c r="HT905" s="51"/>
      <c r="HU905" s="51"/>
      <c r="HV905" s="51"/>
      <c r="HW905" s="51"/>
      <c r="HX905" s="51"/>
      <c r="HY905" s="51"/>
      <c r="HZ905" s="51"/>
      <c r="IA905" s="51"/>
      <c r="IB905" s="51"/>
      <c r="IC905" s="51"/>
      <c r="ID905" s="51"/>
      <c r="IE905" s="51"/>
      <c r="IF905" s="51"/>
      <c r="IG905" s="51"/>
      <c r="IH905" s="51"/>
      <c r="II905" s="51"/>
      <c r="IJ905" s="51"/>
      <c r="IK905" s="51"/>
      <c r="IL905" s="51"/>
      <c r="IM905" s="51"/>
      <c r="IN905" s="51"/>
      <c r="IO905" s="51"/>
      <c r="IP905" s="51"/>
      <c r="IQ905" s="51"/>
      <c r="IR905" s="51"/>
      <c r="IS905" s="51"/>
      <c r="IT905" s="51"/>
      <c r="IU905" s="51"/>
    </row>
    <row r="906" spans="1:255" ht="12.75" customHeight="1" x14ac:dyDescent="0.2">
      <c r="A906" s="61"/>
      <c r="B906" s="61"/>
      <c r="C906" s="61"/>
      <c r="D906" s="61"/>
      <c r="E906" s="6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  <c r="GH906" s="51"/>
      <c r="GI906" s="51"/>
      <c r="GJ906" s="51"/>
      <c r="GK906" s="51"/>
      <c r="GL906" s="51"/>
      <c r="GM906" s="51"/>
      <c r="GN906" s="51"/>
      <c r="GO906" s="51"/>
      <c r="GP906" s="51"/>
      <c r="GQ906" s="51"/>
      <c r="GR906" s="51"/>
      <c r="GS906" s="51"/>
      <c r="GT906" s="51"/>
      <c r="GU906" s="51"/>
      <c r="GV906" s="51"/>
      <c r="GW906" s="51"/>
      <c r="GX906" s="51"/>
      <c r="GY906" s="51"/>
      <c r="GZ906" s="51"/>
      <c r="HA906" s="51"/>
      <c r="HB906" s="51"/>
      <c r="HC906" s="51"/>
      <c r="HD906" s="51"/>
      <c r="HE906" s="51"/>
      <c r="HF906" s="51"/>
      <c r="HG906" s="51"/>
      <c r="HH906" s="51"/>
      <c r="HI906" s="51"/>
      <c r="HJ906" s="51"/>
      <c r="HK906" s="51"/>
      <c r="HL906" s="51"/>
      <c r="HM906" s="51"/>
      <c r="HN906" s="51"/>
      <c r="HO906" s="51"/>
      <c r="HP906" s="51"/>
      <c r="HQ906" s="51"/>
      <c r="HR906" s="51"/>
      <c r="HS906" s="51"/>
      <c r="HT906" s="51"/>
      <c r="HU906" s="51"/>
      <c r="HV906" s="51"/>
      <c r="HW906" s="51"/>
      <c r="HX906" s="51"/>
      <c r="HY906" s="51"/>
      <c r="HZ906" s="51"/>
      <c r="IA906" s="51"/>
      <c r="IB906" s="51"/>
      <c r="IC906" s="51"/>
      <c r="ID906" s="51"/>
      <c r="IE906" s="51"/>
      <c r="IF906" s="51"/>
      <c r="IG906" s="51"/>
      <c r="IH906" s="51"/>
      <c r="II906" s="51"/>
      <c r="IJ906" s="51"/>
      <c r="IK906" s="51"/>
      <c r="IL906" s="51"/>
      <c r="IM906" s="51"/>
      <c r="IN906" s="51"/>
      <c r="IO906" s="51"/>
      <c r="IP906" s="51"/>
      <c r="IQ906" s="51"/>
      <c r="IR906" s="51"/>
      <c r="IS906" s="51"/>
      <c r="IT906" s="51"/>
      <c r="IU906" s="51"/>
    </row>
    <row r="907" spans="1:255" ht="12.75" customHeight="1" x14ac:dyDescent="0.2">
      <c r="A907" s="61"/>
      <c r="B907" s="61"/>
      <c r="C907" s="61"/>
      <c r="D907" s="61"/>
      <c r="E907" s="6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  <c r="GH907" s="51"/>
      <c r="GI907" s="51"/>
      <c r="GJ907" s="51"/>
      <c r="GK907" s="51"/>
      <c r="GL907" s="51"/>
      <c r="GM907" s="51"/>
      <c r="GN907" s="51"/>
      <c r="GO907" s="51"/>
      <c r="GP907" s="51"/>
      <c r="GQ907" s="51"/>
      <c r="GR907" s="51"/>
      <c r="GS907" s="51"/>
      <c r="GT907" s="51"/>
      <c r="GU907" s="51"/>
      <c r="GV907" s="51"/>
      <c r="GW907" s="51"/>
      <c r="GX907" s="51"/>
      <c r="GY907" s="51"/>
      <c r="GZ907" s="51"/>
      <c r="HA907" s="51"/>
      <c r="HB907" s="51"/>
      <c r="HC907" s="51"/>
      <c r="HD907" s="51"/>
      <c r="HE907" s="51"/>
      <c r="HF907" s="51"/>
      <c r="HG907" s="51"/>
      <c r="HH907" s="51"/>
      <c r="HI907" s="51"/>
      <c r="HJ907" s="51"/>
      <c r="HK907" s="51"/>
      <c r="HL907" s="51"/>
      <c r="HM907" s="51"/>
      <c r="HN907" s="51"/>
      <c r="HO907" s="51"/>
      <c r="HP907" s="51"/>
      <c r="HQ907" s="51"/>
      <c r="HR907" s="51"/>
      <c r="HS907" s="51"/>
      <c r="HT907" s="51"/>
      <c r="HU907" s="51"/>
      <c r="HV907" s="51"/>
      <c r="HW907" s="51"/>
      <c r="HX907" s="51"/>
      <c r="HY907" s="51"/>
      <c r="HZ907" s="51"/>
      <c r="IA907" s="51"/>
      <c r="IB907" s="51"/>
      <c r="IC907" s="51"/>
      <c r="ID907" s="51"/>
      <c r="IE907" s="51"/>
      <c r="IF907" s="51"/>
      <c r="IG907" s="51"/>
      <c r="IH907" s="51"/>
      <c r="II907" s="51"/>
      <c r="IJ907" s="51"/>
      <c r="IK907" s="51"/>
      <c r="IL907" s="51"/>
      <c r="IM907" s="51"/>
      <c r="IN907" s="51"/>
      <c r="IO907" s="51"/>
      <c r="IP907" s="51"/>
      <c r="IQ907" s="51"/>
      <c r="IR907" s="51"/>
      <c r="IS907" s="51"/>
      <c r="IT907" s="51"/>
      <c r="IU907" s="51"/>
    </row>
    <row r="908" spans="1:255" ht="12.75" customHeight="1" x14ac:dyDescent="0.2">
      <c r="A908" s="61"/>
      <c r="B908" s="61"/>
      <c r="C908" s="61"/>
      <c r="D908" s="61"/>
      <c r="E908" s="6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  <c r="GH908" s="51"/>
      <c r="GI908" s="51"/>
      <c r="GJ908" s="51"/>
      <c r="GK908" s="51"/>
      <c r="GL908" s="51"/>
      <c r="GM908" s="51"/>
      <c r="GN908" s="51"/>
      <c r="GO908" s="51"/>
      <c r="GP908" s="51"/>
      <c r="GQ908" s="51"/>
      <c r="GR908" s="51"/>
      <c r="GS908" s="51"/>
      <c r="GT908" s="51"/>
      <c r="GU908" s="51"/>
      <c r="GV908" s="51"/>
      <c r="GW908" s="51"/>
      <c r="GX908" s="51"/>
      <c r="GY908" s="51"/>
      <c r="GZ908" s="51"/>
      <c r="HA908" s="51"/>
      <c r="HB908" s="51"/>
      <c r="HC908" s="51"/>
      <c r="HD908" s="51"/>
      <c r="HE908" s="51"/>
      <c r="HF908" s="51"/>
      <c r="HG908" s="51"/>
      <c r="HH908" s="51"/>
      <c r="HI908" s="51"/>
      <c r="HJ908" s="51"/>
      <c r="HK908" s="51"/>
      <c r="HL908" s="51"/>
      <c r="HM908" s="51"/>
      <c r="HN908" s="51"/>
      <c r="HO908" s="51"/>
      <c r="HP908" s="51"/>
      <c r="HQ908" s="51"/>
      <c r="HR908" s="51"/>
      <c r="HS908" s="51"/>
      <c r="HT908" s="51"/>
      <c r="HU908" s="51"/>
      <c r="HV908" s="51"/>
      <c r="HW908" s="51"/>
      <c r="HX908" s="51"/>
      <c r="HY908" s="51"/>
      <c r="HZ908" s="51"/>
      <c r="IA908" s="51"/>
      <c r="IB908" s="51"/>
      <c r="IC908" s="51"/>
      <c r="ID908" s="51"/>
      <c r="IE908" s="51"/>
      <c r="IF908" s="51"/>
      <c r="IG908" s="51"/>
      <c r="IH908" s="51"/>
      <c r="II908" s="51"/>
      <c r="IJ908" s="51"/>
      <c r="IK908" s="51"/>
      <c r="IL908" s="51"/>
      <c r="IM908" s="51"/>
      <c r="IN908" s="51"/>
      <c r="IO908" s="51"/>
      <c r="IP908" s="51"/>
      <c r="IQ908" s="51"/>
      <c r="IR908" s="51"/>
      <c r="IS908" s="51"/>
      <c r="IT908" s="51"/>
      <c r="IU908" s="51"/>
    </row>
    <row r="909" spans="1:255" ht="12.75" customHeight="1" x14ac:dyDescent="0.2">
      <c r="A909" s="61"/>
      <c r="B909" s="61"/>
      <c r="C909" s="61"/>
      <c r="D909" s="61"/>
      <c r="E909" s="6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  <c r="GH909" s="51"/>
      <c r="GI909" s="51"/>
      <c r="GJ909" s="51"/>
      <c r="GK909" s="51"/>
      <c r="GL909" s="51"/>
      <c r="GM909" s="51"/>
      <c r="GN909" s="51"/>
      <c r="GO909" s="51"/>
      <c r="GP909" s="51"/>
      <c r="GQ909" s="51"/>
      <c r="GR909" s="51"/>
      <c r="GS909" s="51"/>
      <c r="GT909" s="51"/>
      <c r="GU909" s="51"/>
      <c r="GV909" s="51"/>
      <c r="GW909" s="51"/>
      <c r="GX909" s="51"/>
      <c r="GY909" s="51"/>
      <c r="GZ909" s="51"/>
      <c r="HA909" s="51"/>
      <c r="HB909" s="51"/>
      <c r="HC909" s="51"/>
      <c r="HD909" s="51"/>
      <c r="HE909" s="51"/>
      <c r="HF909" s="51"/>
      <c r="HG909" s="51"/>
      <c r="HH909" s="51"/>
      <c r="HI909" s="51"/>
      <c r="HJ909" s="51"/>
      <c r="HK909" s="51"/>
      <c r="HL909" s="51"/>
      <c r="HM909" s="51"/>
      <c r="HN909" s="51"/>
      <c r="HO909" s="51"/>
      <c r="HP909" s="51"/>
      <c r="HQ909" s="51"/>
      <c r="HR909" s="51"/>
      <c r="HS909" s="51"/>
      <c r="HT909" s="51"/>
      <c r="HU909" s="51"/>
      <c r="HV909" s="51"/>
      <c r="HW909" s="51"/>
      <c r="HX909" s="51"/>
      <c r="HY909" s="51"/>
      <c r="HZ909" s="51"/>
      <c r="IA909" s="51"/>
      <c r="IB909" s="51"/>
      <c r="IC909" s="51"/>
      <c r="ID909" s="51"/>
      <c r="IE909" s="51"/>
      <c r="IF909" s="51"/>
      <c r="IG909" s="51"/>
      <c r="IH909" s="51"/>
      <c r="II909" s="51"/>
      <c r="IJ909" s="51"/>
      <c r="IK909" s="51"/>
      <c r="IL909" s="51"/>
      <c r="IM909" s="51"/>
      <c r="IN909" s="51"/>
      <c r="IO909" s="51"/>
      <c r="IP909" s="51"/>
      <c r="IQ909" s="51"/>
      <c r="IR909" s="51"/>
      <c r="IS909" s="51"/>
      <c r="IT909" s="51"/>
      <c r="IU909" s="51"/>
    </row>
    <row r="910" spans="1:255" ht="12.75" customHeight="1" x14ac:dyDescent="0.2">
      <c r="A910" s="61"/>
      <c r="B910" s="61"/>
      <c r="C910" s="61"/>
      <c r="D910" s="61"/>
      <c r="E910" s="6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  <c r="GH910" s="51"/>
      <c r="GI910" s="51"/>
      <c r="GJ910" s="51"/>
      <c r="GK910" s="51"/>
      <c r="GL910" s="51"/>
      <c r="GM910" s="51"/>
      <c r="GN910" s="51"/>
      <c r="GO910" s="51"/>
      <c r="GP910" s="51"/>
      <c r="GQ910" s="51"/>
      <c r="GR910" s="51"/>
      <c r="GS910" s="51"/>
      <c r="GT910" s="51"/>
      <c r="GU910" s="51"/>
      <c r="GV910" s="51"/>
      <c r="GW910" s="51"/>
      <c r="GX910" s="51"/>
      <c r="GY910" s="51"/>
      <c r="GZ910" s="51"/>
      <c r="HA910" s="51"/>
      <c r="HB910" s="51"/>
      <c r="HC910" s="51"/>
      <c r="HD910" s="51"/>
      <c r="HE910" s="51"/>
      <c r="HF910" s="51"/>
      <c r="HG910" s="51"/>
      <c r="HH910" s="51"/>
      <c r="HI910" s="51"/>
      <c r="HJ910" s="51"/>
      <c r="HK910" s="51"/>
      <c r="HL910" s="51"/>
      <c r="HM910" s="51"/>
      <c r="HN910" s="51"/>
      <c r="HO910" s="51"/>
      <c r="HP910" s="51"/>
      <c r="HQ910" s="51"/>
      <c r="HR910" s="51"/>
      <c r="HS910" s="51"/>
      <c r="HT910" s="51"/>
      <c r="HU910" s="51"/>
      <c r="HV910" s="51"/>
      <c r="HW910" s="51"/>
      <c r="HX910" s="51"/>
      <c r="HY910" s="51"/>
      <c r="HZ910" s="51"/>
      <c r="IA910" s="51"/>
      <c r="IB910" s="51"/>
      <c r="IC910" s="51"/>
      <c r="ID910" s="51"/>
      <c r="IE910" s="51"/>
      <c r="IF910" s="51"/>
      <c r="IG910" s="51"/>
      <c r="IH910" s="51"/>
      <c r="II910" s="51"/>
      <c r="IJ910" s="51"/>
      <c r="IK910" s="51"/>
      <c r="IL910" s="51"/>
      <c r="IM910" s="51"/>
      <c r="IN910" s="51"/>
      <c r="IO910" s="51"/>
      <c r="IP910" s="51"/>
      <c r="IQ910" s="51"/>
      <c r="IR910" s="51"/>
      <c r="IS910" s="51"/>
      <c r="IT910" s="51"/>
      <c r="IU910" s="51"/>
    </row>
    <row r="911" spans="1:255" ht="12.75" customHeight="1" x14ac:dyDescent="0.2">
      <c r="A911" s="61"/>
      <c r="B911" s="61"/>
      <c r="C911" s="61"/>
      <c r="D911" s="61"/>
      <c r="E911" s="6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  <c r="GH911" s="51"/>
      <c r="GI911" s="51"/>
      <c r="GJ911" s="51"/>
      <c r="GK911" s="51"/>
      <c r="GL911" s="51"/>
      <c r="GM911" s="51"/>
      <c r="GN911" s="51"/>
      <c r="GO911" s="51"/>
      <c r="GP911" s="51"/>
      <c r="GQ911" s="51"/>
      <c r="GR911" s="51"/>
      <c r="GS911" s="51"/>
      <c r="GT911" s="51"/>
      <c r="GU911" s="51"/>
      <c r="GV911" s="51"/>
      <c r="GW911" s="51"/>
      <c r="GX911" s="51"/>
      <c r="GY911" s="51"/>
      <c r="GZ911" s="51"/>
      <c r="HA911" s="51"/>
      <c r="HB911" s="51"/>
      <c r="HC911" s="51"/>
      <c r="HD911" s="51"/>
      <c r="HE911" s="51"/>
      <c r="HF911" s="51"/>
      <c r="HG911" s="51"/>
      <c r="HH911" s="51"/>
      <c r="HI911" s="51"/>
      <c r="HJ911" s="51"/>
      <c r="HK911" s="51"/>
      <c r="HL911" s="51"/>
      <c r="HM911" s="51"/>
      <c r="HN911" s="51"/>
      <c r="HO911" s="51"/>
      <c r="HP911" s="51"/>
      <c r="HQ911" s="51"/>
      <c r="HR911" s="51"/>
      <c r="HS911" s="51"/>
      <c r="HT911" s="51"/>
      <c r="HU911" s="51"/>
      <c r="HV911" s="51"/>
      <c r="HW911" s="51"/>
      <c r="HX911" s="51"/>
      <c r="HY911" s="51"/>
      <c r="HZ911" s="51"/>
      <c r="IA911" s="51"/>
      <c r="IB911" s="51"/>
      <c r="IC911" s="51"/>
      <c r="ID911" s="51"/>
      <c r="IE911" s="51"/>
      <c r="IF911" s="51"/>
      <c r="IG911" s="51"/>
      <c r="IH911" s="51"/>
      <c r="II911" s="51"/>
      <c r="IJ911" s="51"/>
      <c r="IK911" s="51"/>
      <c r="IL911" s="51"/>
      <c r="IM911" s="51"/>
      <c r="IN911" s="51"/>
      <c r="IO911" s="51"/>
      <c r="IP911" s="51"/>
      <c r="IQ911" s="51"/>
      <c r="IR911" s="51"/>
      <c r="IS911" s="51"/>
      <c r="IT911" s="51"/>
      <c r="IU911" s="51"/>
    </row>
    <row r="912" spans="1:255" ht="12.75" customHeight="1" x14ac:dyDescent="0.2">
      <c r="A912" s="61"/>
      <c r="B912" s="61"/>
      <c r="C912" s="61"/>
      <c r="D912" s="61"/>
      <c r="E912" s="6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  <c r="GH912" s="51"/>
      <c r="GI912" s="51"/>
      <c r="GJ912" s="51"/>
      <c r="GK912" s="51"/>
      <c r="GL912" s="51"/>
      <c r="GM912" s="51"/>
      <c r="GN912" s="51"/>
      <c r="GO912" s="51"/>
      <c r="GP912" s="51"/>
      <c r="GQ912" s="51"/>
      <c r="GR912" s="51"/>
      <c r="GS912" s="51"/>
      <c r="GT912" s="51"/>
      <c r="GU912" s="51"/>
      <c r="GV912" s="51"/>
      <c r="GW912" s="51"/>
      <c r="GX912" s="51"/>
      <c r="GY912" s="51"/>
      <c r="GZ912" s="51"/>
      <c r="HA912" s="51"/>
      <c r="HB912" s="51"/>
      <c r="HC912" s="51"/>
      <c r="HD912" s="51"/>
      <c r="HE912" s="51"/>
      <c r="HF912" s="51"/>
      <c r="HG912" s="51"/>
      <c r="HH912" s="51"/>
      <c r="HI912" s="51"/>
      <c r="HJ912" s="51"/>
      <c r="HK912" s="51"/>
      <c r="HL912" s="51"/>
      <c r="HM912" s="51"/>
      <c r="HN912" s="51"/>
      <c r="HO912" s="51"/>
      <c r="HP912" s="51"/>
      <c r="HQ912" s="51"/>
      <c r="HR912" s="51"/>
      <c r="HS912" s="51"/>
      <c r="HT912" s="51"/>
      <c r="HU912" s="51"/>
      <c r="HV912" s="51"/>
      <c r="HW912" s="51"/>
      <c r="HX912" s="51"/>
      <c r="HY912" s="51"/>
      <c r="HZ912" s="51"/>
      <c r="IA912" s="51"/>
      <c r="IB912" s="51"/>
      <c r="IC912" s="51"/>
      <c r="ID912" s="51"/>
      <c r="IE912" s="51"/>
      <c r="IF912" s="51"/>
      <c r="IG912" s="51"/>
      <c r="IH912" s="51"/>
      <c r="II912" s="51"/>
      <c r="IJ912" s="51"/>
      <c r="IK912" s="51"/>
      <c r="IL912" s="51"/>
      <c r="IM912" s="51"/>
      <c r="IN912" s="51"/>
      <c r="IO912" s="51"/>
      <c r="IP912" s="51"/>
      <c r="IQ912" s="51"/>
      <c r="IR912" s="51"/>
      <c r="IS912" s="51"/>
      <c r="IT912" s="51"/>
      <c r="IU912" s="51"/>
    </row>
    <row r="913" spans="1:255" ht="12.75" customHeight="1" x14ac:dyDescent="0.2">
      <c r="A913" s="61"/>
      <c r="B913" s="61"/>
      <c r="C913" s="61"/>
      <c r="D913" s="61"/>
      <c r="E913" s="6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  <c r="GH913" s="51"/>
      <c r="GI913" s="51"/>
      <c r="GJ913" s="51"/>
      <c r="GK913" s="51"/>
      <c r="GL913" s="51"/>
      <c r="GM913" s="51"/>
      <c r="GN913" s="51"/>
      <c r="GO913" s="51"/>
      <c r="GP913" s="51"/>
      <c r="GQ913" s="51"/>
      <c r="GR913" s="51"/>
      <c r="GS913" s="51"/>
      <c r="GT913" s="51"/>
      <c r="GU913" s="51"/>
      <c r="GV913" s="51"/>
      <c r="GW913" s="51"/>
      <c r="GX913" s="51"/>
      <c r="GY913" s="51"/>
      <c r="GZ913" s="51"/>
      <c r="HA913" s="51"/>
      <c r="HB913" s="51"/>
      <c r="HC913" s="51"/>
      <c r="HD913" s="51"/>
      <c r="HE913" s="51"/>
      <c r="HF913" s="51"/>
      <c r="HG913" s="51"/>
      <c r="HH913" s="51"/>
      <c r="HI913" s="51"/>
      <c r="HJ913" s="51"/>
      <c r="HK913" s="51"/>
      <c r="HL913" s="51"/>
      <c r="HM913" s="51"/>
      <c r="HN913" s="51"/>
      <c r="HO913" s="51"/>
      <c r="HP913" s="51"/>
      <c r="HQ913" s="51"/>
      <c r="HR913" s="51"/>
      <c r="HS913" s="51"/>
      <c r="HT913" s="51"/>
      <c r="HU913" s="51"/>
      <c r="HV913" s="51"/>
      <c r="HW913" s="51"/>
      <c r="HX913" s="51"/>
      <c r="HY913" s="51"/>
      <c r="HZ913" s="51"/>
      <c r="IA913" s="51"/>
      <c r="IB913" s="51"/>
      <c r="IC913" s="51"/>
      <c r="ID913" s="51"/>
      <c r="IE913" s="51"/>
      <c r="IF913" s="51"/>
      <c r="IG913" s="51"/>
      <c r="IH913" s="51"/>
      <c r="II913" s="51"/>
      <c r="IJ913" s="51"/>
      <c r="IK913" s="51"/>
      <c r="IL913" s="51"/>
      <c r="IM913" s="51"/>
      <c r="IN913" s="51"/>
      <c r="IO913" s="51"/>
      <c r="IP913" s="51"/>
      <c r="IQ913" s="51"/>
      <c r="IR913" s="51"/>
      <c r="IS913" s="51"/>
      <c r="IT913" s="51"/>
      <c r="IU913" s="51"/>
    </row>
    <row r="914" spans="1:255" ht="12.75" customHeight="1" x14ac:dyDescent="0.2">
      <c r="A914" s="61"/>
      <c r="B914" s="61"/>
      <c r="C914" s="61"/>
      <c r="D914" s="61"/>
      <c r="E914" s="6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  <c r="GH914" s="51"/>
      <c r="GI914" s="51"/>
      <c r="GJ914" s="51"/>
      <c r="GK914" s="51"/>
      <c r="GL914" s="51"/>
      <c r="GM914" s="51"/>
      <c r="GN914" s="51"/>
      <c r="GO914" s="51"/>
      <c r="GP914" s="51"/>
      <c r="GQ914" s="51"/>
      <c r="GR914" s="51"/>
      <c r="GS914" s="51"/>
      <c r="GT914" s="51"/>
      <c r="GU914" s="51"/>
      <c r="GV914" s="51"/>
      <c r="GW914" s="51"/>
      <c r="GX914" s="51"/>
      <c r="GY914" s="51"/>
      <c r="GZ914" s="51"/>
      <c r="HA914" s="51"/>
      <c r="HB914" s="51"/>
      <c r="HC914" s="51"/>
      <c r="HD914" s="51"/>
      <c r="HE914" s="51"/>
      <c r="HF914" s="51"/>
      <c r="HG914" s="51"/>
      <c r="HH914" s="51"/>
      <c r="HI914" s="51"/>
      <c r="HJ914" s="51"/>
      <c r="HK914" s="51"/>
      <c r="HL914" s="51"/>
      <c r="HM914" s="51"/>
      <c r="HN914" s="51"/>
      <c r="HO914" s="51"/>
      <c r="HP914" s="51"/>
      <c r="HQ914" s="51"/>
      <c r="HR914" s="51"/>
      <c r="HS914" s="51"/>
      <c r="HT914" s="51"/>
      <c r="HU914" s="51"/>
      <c r="HV914" s="51"/>
      <c r="HW914" s="51"/>
      <c r="HX914" s="51"/>
      <c r="HY914" s="51"/>
      <c r="HZ914" s="51"/>
      <c r="IA914" s="51"/>
      <c r="IB914" s="51"/>
      <c r="IC914" s="51"/>
      <c r="ID914" s="51"/>
      <c r="IE914" s="51"/>
      <c r="IF914" s="51"/>
      <c r="IG914" s="51"/>
      <c r="IH914" s="51"/>
      <c r="II914" s="51"/>
      <c r="IJ914" s="51"/>
      <c r="IK914" s="51"/>
      <c r="IL914" s="51"/>
      <c r="IM914" s="51"/>
      <c r="IN914" s="51"/>
      <c r="IO914" s="51"/>
      <c r="IP914" s="51"/>
      <c r="IQ914" s="51"/>
      <c r="IR914" s="51"/>
      <c r="IS914" s="51"/>
      <c r="IT914" s="51"/>
      <c r="IU914" s="51"/>
    </row>
    <row r="915" spans="1:255" ht="12.75" customHeight="1" x14ac:dyDescent="0.2">
      <c r="A915" s="61"/>
      <c r="B915" s="61"/>
      <c r="C915" s="61"/>
      <c r="D915" s="61"/>
      <c r="E915" s="6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  <c r="GH915" s="51"/>
      <c r="GI915" s="51"/>
      <c r="GJ915" s="51"/>
      <c r="GK915" s="51"/>
      <c r="GL915" s="51"/>
      <c r="GM915" s="51"/>
      <c r="GN915" s="51"/>
      <c r="GO915" s="51"/>
      <c r="GP915" s="51"/>
      <c r="GQ915" s="51"/>
      <c r="GR915" s="51"/>
      <c r="GS915" s="51"/>
      <c r="GT915" s="51"/>
      <c r="GU915" s="51"/>
      <c r="GV915" s="51"/>
      <c r="GW915" s="51"/>
      <c r="GX915" s="51"/>
      <c r="GY915" s="51"/>
      <c r="GZ915" s="51"/>
      <c r="HA915" s="51"/>
      <c r="HB915" s="51"/>
      <c r="HC915" s="51"/>
      <c r="HD915" s="51"/>
      <c r="HE915" s="51"/>
      <c r="HF915" s="51"/>
      <c r="HG915" s="51"/>
      <c r="HH915" s="51"/>
      <c r="HI915" s="51"/>
      <c r="HJ915" s="51"/>
      <c r="HK915" s="51"/>
      <c r="HL915" s="51"/>
      <c r="HM915" s="51"/>
      <c r="HN915" s="51"/>
      <c r="HO915" s="51"/>
      <c r="HP915" s="51"/>
      <c r="HQ915" s="51"/>
      <c r="HR915" s="51"/>
      <c r="HS915" s="51"/>
      <c r="HT915" s="51"/>
      <c r="HU915" s="51"/>
      <c r="HV915" s="51"/>
      <c r="HW915" s="51"/>
      <c r="HX915" s="51"/>
      <c r="HY915" s="51"/>
      <c r="HZ915" s="51"/>
      <c r="IA915" s="51"/>
      <c r="IB915" s="51"/>
      <c r="IC915" s="51"/>
      <c r="ID915" s="51"/>
      <c r="IE915" s="51"/>
      <c r="IF915" s="51"/>
      <c r="IG915" s="51"/>
      <c r="IH915" s="51"/>
      <c r="II915" s="51"/>
      <c r="IJ915" s="51"/>
      <c r="IK915" s="51"/>
      <c r="IL915" s="51"/>
      <c r="IM915" s="51"/>
      <c r="IN915" s="51"/>
      <c r="IO915" s="51"/>
      <c r="IP915" s="51"/>
      <c r="IQ915" s="51"/>
      <c r="IR915" s="51"/>
      <c r="IS915" s="51"/>
      <c r="IT915" s="51"/>
      <c r="IU915" s="51"/>
    </row>
    <row r="916" spans="1:255" ht="12.75" customHeight="1" x14ac:dyDescent="0.2">
      <c r="A916" s="61"/>
      <c r="B916" s="61"/>
      <c r="C916" s="61"/>
      <c r="D916" s="61"/>
      <c r="E916" s="6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  <c r="GH916" s="51"/>
      <c r="GI916" s="51"/>
      <c r="GJ916" s="51"/>
      <c r="GK916" s="51"/>
      <c r="GL916" s="51"/>
      <c r="GM916" s="51"/>
      <c r="GN916" s="51"/>
      <c r="GO916" s="51"/>
      <c r="GP916" s="51"/>
      <c r="GQ916" s="51"/>
      <c r="GR916" s="51"/>
      <c r="GS916" s="51"/>
      <c r="GT916" s="51"/>
      <c r="GU916" s="51"/>
      <c r="GV916" s="51"/>
      <c r="GW916" s="51"/>
      <c r="GX916" s="51"/>
      <c r="GY916" s="51"/>
      <c r="GZ916" s="51"/>
      <c r="HA916" s="51"/>
      <c r="HB916" s="51"/>
      <c r="HC916" s="51"/>
      <c r="HD916" s="51"/>
      <c r="HE916" s="51"/>
      <c r="HF916" s="51"/>
      <c r="HG916" s="51"/>
      <c r="HH916" s="51"/>
      <c r="HI916" s="51"/>
      <c r="HJ916" s="51"/>
      <c r="HK916" s="51"/>
      <c r="HL916" s="51"/>
      <c r="HM916" s="51"/>
      <c r="HN916" s="51"/>
      <c r="HO916" s="51"/>
      <c r="HP916" s="51"/>
      <c r="HQ916" s="51"/>
      <c r="HR916" s="51"/>
      <c r="HS916" s="51"/>
      <c r="HT916" s="51"/>
      <c r="HU916" s="51"/>
      <c r="HV916" s="51"/>
      <c r="HW916" s="51"/>
      <c r="HX916" s="51"/>
      <c r="HY916" s="51"/>
      <c r="HZ916" s="51"/>
      <c r="IA916" s="51"/>
      <c r="IB916" s="51"/>
      <c r="IC916" s="51"/>
      <c r="ID916" s="51"/>
      <c r="IE916" s="51"/>
      <c r="IF916" s="51"/>
      <c r="IG916" s="51"/>
      <c r="IH916" s="51"/>
      <c r="II916" s="51"/>
      <c r="IJ916" s="51"/>
      <c r="IK916" s="51"/>
      <c r="IL916" s="51"/>
      <c r="IM916" s="51"/>
      <c r="IN916" s="51"/>
      <c r="IO916" s="51"/>
      <c r="IP916" s="51"/>
      <c r="IQ916" s="51"/>
      <c r="IR916" s="51"/>
      <c r="IS916" s="51"/>
      <c r="IT916" s="51"/>
      <c r="IU916" s="51"/>
    </row>
    <row r="917" spans="1:255" ht="12.75" customHeight="1" x14ac:dyDescent="0.2">
      <c r="A917" s="61"/>
      <c r="B917" s="61"/>
      <c r="C917" s="61"/>
      <c r="D917" s="61"/>
      <c r="E917" s="6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  <c r="GH917" s="51"/>
      <c r="GI917" s="51"/>
      <c r="GJ917" s="51"/>
      <c r="GK917" s="51"/>
      <c r="GL917" s="51"/>
      <c r="GM917" s="51"/>
      <c r="GN917" s="51"/>
      <c r="GO917" s="51"/>
      <c r="GP917" s="51"/>
      <c r="GQ917" s="51"/>
      <c r="GR917" s="51"/>
      <c r="GS917" s="51"/>
      <c r="GT917" s="51"/>
      <c r="GU917" s="51"/>
      <c r="GV917" s="51"/>
      <c r="GW917" s="51"/>
      <c r="GX917" s="51"/>
      <c r="GY917" s="51"/>
      <c r="GZ917" s="51"/>
      <c r="HA917" s="51"/>
      <c r="HB917" s="51"/>
      <c r="HC917" s="51"/>
      <c r="HD917" s="51"/>
      <c r="HE917" s="51"/>
      <c r="HF917" s="51"/>
      <c r="HG917" s="51"/>
      <c r="HH917" s="51"/>
      <c r="HI917" s="51"/>
      <c r="HJ917" s="51"/>
      <c r="HK917" s="51"/>
      <c r="HL917" s="51"/>
      <c r="HM917" s="51"/>
      <c r="HN917" s="51"/>
      <c r="HO917" s="51"/>
      <c r="HP917" s="51"/>
      <c r="HQ917" s="51"/>
      <c r="HR917" s="51"/>
      <c r="HS917" s="51"/>
      <c r="HT917" s="51"/>
      <c r="HU917" s="51"/>
      <c r="HV917" s="51"/>
      <c r="HW917" s="51"/>
      <c r="HX917" s="51"/>
      <c r="HY917" s="51"/>
      <c r="HZ917" s="51"/>
      <c r="IA917" s="51"/>
      <c r="IB917" s="51"/>
      <c r="IC917" s="51"/>
      <c r="ID917" s="51"/>
      <c r="IE917" s="51"/>
      <c r="IF917" s="51"/>
      <c r="IG917" s="51"/>
      <c r="IH917" s="51"/>
      <c r="II917" s="51"/>
      <c r="IJ917" s="51"/>
      <c r="IK917" s="51"/>
      <c r="IL917" s="51"/>
      <c r="IM917" s="51"/>
      <c r="IN917" s="51"/>
      <c r="IO917" s="51"/>
      <c r="IP917" s="51"/>
      <c r="IQ917" s="51"/>
      <c r="IR917" s="51"/>
      <c r="IS917" s="51"/>
      <c r="IT917" s="51"/>
      <c r="IU917" s="51"/>
    </row>
    <row r="918" spans="1:255" ht="12.75" customHeight="1" x14ac:dyDescent="0.2">
      <c r="A918" s="61"/>
      <c r="B918" s="61"/>
      <c r="C918" s="61"/>
      <c r="D918" s="61"/>
      <c r="E918" s="6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  <c r="GH918" s="51"/>
      <c r="GI918" s="51"/>
      <c r="GJ918" s="51"/>
      <c r="GK918" s="51"/>
      <c r="GL918" s="51"/>
      <c r="GM918" s="51"/>
      <c r="GN918" s="51"/>
      <c r="GO918" s="51"/>
      <c r="GP918" s="51"/>
      <c r="GQ918" s="51"/>
      <c r="GR918" s="51"/>
      <c r="GS918" s="51"/>
      <c r="GT918" s="51"/>
      <c r="GU918" s="51"/>
      <c r="GV918" s="51"/>
      <c r="GW918" s="51"/>
      <c r="GX918" s="51"/>
      <c r="GY918" s="51"/>
      <c r="GZ918" s="51"/>
      <c r="HA918" s="51"/>
      <c r="HB918" s="51"/>
      <c r="HC918" s="51"/>
      <c r="HD918" s="51"/>
      <c r="HE918" s="51"/>
      <c r="HF918" s="51"/>
      <c r="HG918" s="51"/>
      <c r="HH918" s="51"/>
      <c r="HI918" s="51"/>
      <c r="HJ918" s="51"/>
      <c r="HK918" s="51"/>
      <c r="HL918" s="51"/>
      <c r="HM918" s="51"/>
      <c r="HN918" s="51"/>
      <c r="HO918" s="51"/>
      <c r="HP918" s="51"/>
      <c r="HQ918" s="51"/>
      <c r="HR918" s="51"/>
      <c r="HS918" s="51"/>
      <c r="HT918" s="51"/>
      <c r="HU918" s="51"/>
      <c r="HV918" s="51"/>
      <c r="HW918" s="51"/>
      <c r="HX918" s="51"/>
      <c r="HY918" s="51"/>
      <c r="HZ918" s="51"/>
      <c r="IA918" s="51"/>
      <c r="IB918" s="51"/>
      <c r="IC918" s="51"/>
      <c r="ID918" s="51"/>
      <c r="IE918" s="51"/>
      <c r="IF918" s="51"/>
      <c r="IG918" s="51"/>
      <c r="IH918" s="51"/>
      <c r="II918" s="51"/>
      <c r="IJ918" s="51"/>
      <c r="IK918" s="51"/>
      <c r="IL918" s="51"/>
      <c r="IM918" s="51"/>
      <c r="IN918" s="51"/>
      <c r="IO918" s="51"/>
      <c r="IP918" s="51"/>
      <c r="IQ918" s="51"/>
      <c r="IR918" s="51"/>
      <c r="IS918" s="51"/>
      <c r="IT918" s="51"/>
      <c r="IU918" s="51"/>
    </row>
    <row r="919" spans="1:255" ht="12.75" customHeight="1" x14ac:dyDescent="0.2">
      <c r="A919" s="61"/>
      <c r="B919" s="61"/>
      <c r="C919" s="61"/>
      <c r="D919" s="61"/>
      <c r="E919" s="6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  <c r="FU919" s="51"/>
      <c r="FV919" s="51"/>
      <c r="FW919" s="51"/>
      <c r="FX919" s="51"/>
      <c r="FY919" s="51"/>
      <c r="FZ919" s="51"/>
      <c r="GA919" s="51"/>
      <c r="GB919" s="51"/>
      <c r="GC919" s="51"/>
      <c r="GD919" s="51"/>
      <c r="GE919" s="51"/>
      <c r="GF919" s="51"/>
      <c r="GG919" s="51"/>
      <c r="GH919" s="51"/>
      <c r="GI919" s="51"/>
      <c r="GJ919" s="51"/>
      <c r="GK919" s="51"/>
      <c r="GL919" s="51"/>
      <c r="GM919" s="51"/>
      <c r="GN919" s="51"/>
      <c r="GO919" s="51"/>
      <c r="GP919" s="51"/>
      <c r="GQ919" s="51"/>
      <c r="GR919" s="51"/>
      <c r="GS919" s="51"/>
      <c r="GT919" s="51"/>
      <c r="GU919" s="51"/>
      <c r="GV919" s="51"/>
      <c r="GW919" s="51"/>
      <c r="GX919" s="51"/>
      <c r="GY919" s="51"/>
      <c r="GZ919" s="51"/>
      <c r="HA919" s="51"/>
      <c r="HB919" s="51"/>
      <c r="HC919" s="51"/>
      <c r="HD919" s="51"/>
      <c r="HE919" s="51"/>
      <c r="HF919" s="51"/>
      <c r="HG919" s="51"/>
      <c r="HH919" s="51"/>
      <c r="HI919" s="51"/>
      <c r="HJ919" s="51"/>
      <c r="HK919" s="51"/>
      <c r="HL919" s="51"/>
      <c r="HM919" s="51"/>
      <c r="HN919" s="51"/>
      <c r="HO919" s="51"/>
      <c r="HP919" s="51"/>
      <c r="HQ919" s="51"/>
      <c r="HR919" s="51"/>
      <c r="HS919" s="51"/>
      <c r="HT919" s="51"/>
      <c r="HU919" s="51"/>
      <c r="HV919" s="51"/>
      <c r="HW919" s="51"/>
      <c r="HX919" s="51"/>
      <c r="HY919" s="51"/>
      <c r="HZ919" s="51"/>
      <c r="IA919" s="51"/>
      <c r="IB919" s="51"/>
      <c r="IC919" s="51"/>
      <c r="ID919" s="51"/>
      <c r="IE919" s="51"/>
      <c r="IF919" s="51"/>
      <c r="IG919" s="51"/>
      <c r="IH919" s="51"/>
      <c r="II919" s="51"/>
      <c r="IJ919" s="51"/>
      <c r="IK919" s="51"/>
      <c r="IL919" s="51"/>
      <c r="IM919" s="51"/>
      <c r="IN919" s="51"/>
      <c r="IO919" s="51"/>
      <c r="IP919" s="51"/>
      <c r="IQ919" s="51"/>
      <c r="IR919" s="51"/>
      <c r="IS919" s="51"/>
      <c r="IT919" s="51"/>
      <c r="IU919" s="51"/>
    </row>
    <row r="920" spans="1:255" ht="12.75" customHeight="1" x14ac:dyDescent="0.2">
      <c r="A920" s="61"/>
      <c r="B920" s="61"/>
      <c r="C920" s="61"/>
      <c r="D920" s="61"/>
      <c r="E920" s="6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  <c r="FU920" s="51"/>
      <c r="FV920" s="51"/>
      <c r="FW920" s="51"/>
      <c r="FX920" s="51"/>
      <c r="FY920" s="51"/>
      <c r="FZ920" s="51"/>
      <c r="GA920" s="51"/>
      <c r="GB920" s="51"/>
      <c r="GC920" s="51"/>
      <c r="GD920" s="51"/>
      <c r="GE920" s="51"/>
      <c r="GF920" s="51"/>
      <c r="GG920" s="51"/>
      <c r="GH920" s="51"/>
      <c r="GI920" s="51"/>
      <c r="GJ920" s="51"/>
      <c r="GK920" s="51"/>
      <c r="GL920" s="51"/>
      <c r="GM920" s="51"/>
      <c r="GN920" s="51"/>
      <c r="GO920" s="51"/>
      <c r="GP920" s="51"/>
      <c r="GQ920" s="51"/>
      <c r="GR920" s="51"/>
      <c r="GS920" s="51"/>
      <c r="GT920" s="51"/>
      <c r="GU920" s="51"/>
      <c r="GV920" s="51"/>
      <c r="GW920" s="51"/>
      <c r="GX920" s="51"/>
      <c r="GY920" s="51"/>
      <c r="GZ920" s="51"/>
      <c r="HA920" s="51"/>
      <c r="HB920" s="51"/>
      <c r="HC920" s="51"/>
      <c r="HD920" s="51"/>
      <c r="HE920" s="51"/>
      <c r="HF920" s="51"/>
      <c r="HG920" s="51"/>
      <c r="HH920" s="51"/>
      <c r="HI920" s="51"/>
      <c r="HJ920" s="51"/>
      <c r="HK920" s="51"/>
      <c r="HL920" s="51"/>
      <c r="HM920" s="51"/>
      <c r="HN920" s="51"/>
      <c r="HO920" s="51"/>
      <c r="HP920" s="51"/>
      <c r="HQ920" s="51"/>
      <c r="HR920" s="51"/>
      <c r="HS920" s="51"/>
      <c r="HT920" s="51"/>
      <c r="HU920" s="51"/>
      <c r="HV920" s="51"/>
      <c r="HW920" s="51"/>
      <c r="HX920" s="51"/>
      <c r="HY920" s="51"/>
      <c r="HZ920" s="51"/>
      <c r="IA920" s="51"/>
      <c r="IB920" s="51"/>
      <c r="IC920" s="51"/>
      <c r="ID920" s="51"/>
      <c r="IE920" s="51"/>
      <c r="IF920" s="51"/>
      <c r="IG920" s="51"/>
      <c r="IH920" s="51"/>
      <c r="II920" s="51"/>
      <c r="IJ920" s="51"/>
      <c r="IK920" s="51"/>
      <c r="IL920" s="51"/>
      <c r="IM920" s="51"/>
      <c r="IN920" s="51"/>
      <c r="IO920" s="51"/>
      <c r="IP920" s="51"/>
      <c r="IQ920" s="51"/>
      <c r="IR920" s="51"/>
      <c r="IS920" s="51"/>
      <c r="IT920" s="51"/>
      <c r="IU920" s="51"/>
    </row>
    <row r="921" spans="1:255" ht="12.75" customHeight="1" x14ac:dyDescent="0.2">
      <c r="A921" s="61"/>
      <c r="B921" s="61"/>
      <c r="C921" s="61"/>
      <c r="D921" s="61"/>
      <c r="E921" s="6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  <c r="FU921" s="51"/>
      <c r="FV921" s="51"/>
      <c r="FW921" s="51"/>
      <c r="FX921" s="51"/>
      <c r="FY921" s="51"/>
      <c r="FZ921" s="51"/>
      <c r="GA921" s="51"/>
      <c r="GB921" s="51"/>
      <c r="GC921" s="51"/>
      <c r="GD921" s="51"/>
      <c r="GE921" s="51"/>
      <c r="GF921" s="51"/>
      <c r="GG921" s="51"/>
      <c r="GH921" s="51"/>
      <c r="GI921" s="51"/>
      <c r="GJ921" s="51"/>
      <c r="GK921" s="51"/>
      <c r="GL921" s="51"/>
      <c r="GM921" s="51"/>
      <c r="GN921" s="51"/>
      <c r="GO921" s="51"/>
      <c r="GP921" s="51"/>
      <c r="GQ921" s="51"/>
      <c r="GR921" s="51"/>
      <c r="GS921" s="51"/>
      <c r="GT921" s="51"/>
      <c r="GU921" s="51"/>
      <c r="GV921" s="51"/>
      <c r="GW921" s="51"/>
      <c r="GX921" s="51"/>
      <c r="GY921" s="51"/>
      <c r="GZ921" s="51"/>
      <c r="HA921" s="51"/>
      <c r="HB921" s="51"/>
      <c r="HC921" s="51"/>
      <c r="HD921" s="51"/>
      <c r="HE921" s="51"/>
      <c r="HF921" s="51"/>
      <c r="HG921" s="51"/>
      <c r="HH921" s="51"/>
      <c r="HI921" s="51"/>
      <c r="HJ921" s="51"/>
      <c r="HK921" s="51"/>
      <c r="HL921" s="51"/>
      <c r="HM921" s="51"/>
      <c r="HN921" s="51"/>
      <c r="HO921" s="51"/>
      <c r="HP921" s="51"/>
      <c r="HQ921" s="51"/>
      <c r="HR921" s="51"/>
      <c r="HS921" s="51"/>
      <c r="HT921" s="51"/>
      <c r="HU921" s="51"/>
      <c r="HV921" s="51"/>
      <c r="HW921" s="51"/>
      <c r="HX921" s="51"/>
      <c r="HY921" s="51"/>
      <c r="HZ921" s="51"/>
      <c r="IA921" s="51"/>
      <c r="IB921" s="51"/>
      <c r="IC921" s="51"/>
      <c r="ID921" s="51"/>
      <c r="IE921" s="51"/>
      <c r="IF921" s="51"/>
      <c r="IG921" s="51"/>
      <c r="IH921" s="51"/>
      <c r="II921" s="51"/>
      <c r="IJ921" s="51"/>
      <c r="IK921" s="51"/>
      <c r="IL921" s="51"/>
      <c r="IM921" s="51"/>
      <c r="IN921" s="51"/>
      <c r="IO921" s="51"/>
      <c r="IP921" s="51"/>
      <c r="IQ921" s="51"/>
      <c r="IR921" s="51"/>
      <c r="IS921" s="51"/>
      <c r="IT921" s="51"/>
      <c r="IU921" s="51"/>
    </row>
    <row r="922" spans="1:255" ht="12.75" customHeight="1" x14ac:dyDescent="0.2">
      <c r="A922" s="61"/>
      <c r="B922" s="61"/>
      <c r="C922" s="61"/>
      <c r="D922" s="61"/>
      <c r="E922" s="6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  <c r="FU922" s="51"/>
      <c r="FV922" s="51"/>
      <c r="FW922" s="51"/>
      <c r="FX922" s="51"/>
      <c r="FY922" s="51"/>
      <c r="FZ922" s="51"/>
      <c r="GA922" s="51"/>
      <c r="GB922" s="51"/>
      <c r="GC922" s="51"/>
      <c r="GD922" s="51"/>
      <c r="GE922" s="51"/>
      <c r="GF922" s="51"/>
      <c r="GG922" s="51"/>
      <c r="GH922" s="51"/>
      <c r="GI922" s="51"/>
      <c r="GJ922" s="51"/>
      <c r="GK922" s="51"/>
      <c r="GL922" s="51"/>
      <c r="GM922" s="51"/>
      <c r="GN922" s="51"/>
      <c r="GO922" s="51"/>
      <c r="GP922" s="51"/>
      <c r="GQ922" s="51"/>
      <c r="GR922" s="51"/>
      <c r="GS922" s="51"/>
      <c r="GT922" s="51"/>
      <c r="GU922" s="51"/>
      <c r="GV922" s="51"/>
      <c r="GW922" s="51"/>
      <c r="GX922" s="51"/>
      <c r="GY922" s="51"/>
      <c r="GZ922" s="51"/>
      <c r="HA922" s="51"/>
      <c r="HB922" s="51"/>
      <c r="HC922" s="51"/>
      <c r="HD922" s="51"/>
      <c r="HE922" s="51"/>
      <c r="HF922" s="51"/>
      <c r="HG922" s="51"/>
      <c r="HH922" s="51"/>
      <c r="HI922" s="51"/>
      <c r="HJ922" s="51"/>
      <c r="HK922" s="51"/>
      <c r="HL922" s="51"/>
      <c r="HM922" s="51"/>
      <c r="HN922" s="51"/>
      <c r="HO922" s="51"/>
      <c r="HP922" s="51"/>
      <c r="HQ922" s="51"/>
      <c r="HR922" s="51"/>
      <c r="HS922" s="51"/>
      <c r="HT922" s="51"/>
      <c r="HU922" s="51"/>
      <c r="HV922" s="51"/>
      <c r="HW922" s="51"/>
      <c r="HX922" s="51"/>
      <c r="HY922" s="51"/>
      <c r="HZ922" s="51"/>
      <c r="IA922" s="51"/>
      <c r="IB922" s="51"/>
      <c r="IC922" s="51"/>
      <c r="ID922" s="51"/>
      <c r="IE922" s="51"/>
      <c r="IF922" s="51"/>
      <c r="IG922" s="51"/>
      <c r="IH922" s="51"/>
      <c r="II922" s="51"/>
      <c r="IJ922" s="51"/>
      <c r="IK922" s="51"/>
      <c r="IL922" s="51"/>
      <c r="IM922" s="51"/>
      <c r="IN922" s="51"/>
      <c r="IO922" s="51"/>
      <c r="IP922" s="51"/>
      <c r="IQ922" s="51"/>
      <c r="IR922" s="51"/>
      <c r="IS922" s="51"/>
      <c r="IT922" s="51"/>
      <c r="IU922" s="51"/>
    </row>
    <row r="923" spans="1:255" ht="12.75" customHeight="1" x14ac:dyDescent="0.2">
      <c r="A923" s="61"/>
      <c r="B923" s="61"/>
      <c r="C923" s="61"/>
      <c r="D923" s="61"/>
      <c r="E923" s="6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51"/>
      <c r="AX923" s="51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  <c r="BN923" s="51"/>
      <c r="BO923" s="51"/>
      <c r="BP923" s="51"/>
      <c r="BQ923" s="51"/>
      <c r="BR923" s="51"/>
      <c r="BS923" s="51"/>
      <c r="BT923" s="51"/>
      <c r="BU923" s="51"/>
      <c r="BV923" s="51"/>
      <c r="BW923" s="51"/>
      <c r="BX923" s="51"/>
      <c r="BY923" s="51"/>
      <c r="BZ923" s="51"/>
      <c r="CA923" s="51"/>
      <c r="CB923" s="51"/>
      <c r="CC923" s="51"/>
      <c r="CD923" s="51"/>
      <c r="CE923" s="51"/>
      <c r="CF923" s="51"/>
      <c r="CG923" s="51"/>
      <c r="CH923" s="51"/>
      <c r="CI923" s="51"/>
      <c r="CJ923" s="51"/>
      <c r="CK923" s="51"/>
      <c r="CL923" s="51"/>
      <c r="CM923" s="51"/>
      <c r="CN923" s="51"/>
      <c r="CO923" s="51"/>
      <c r="CP923" s="51"/>
      <c r="CQ923" s="51"/>
      <c r="CR923" s="51"/>
      <c r="CS923" s="51"/>
      <c r="CT923" s="51"/>
      <c r="CU923" s="51"/>
      <c r="CV923" s="51"/>
      <c r="CW923" s="51"/>
      <c r="CX923" s="51"/>
      <c r="CY923" s="51"/>
      <c r="CZ923" s="51"/>
      <c r="DA923" s="51"/>
      <c r="DB923" s="51"/>
      <c r="DC923" s="51"/>
      <c r="DD923" s="51"/>
      <c r="DE923" s="51"/>
      <c r="DF923" s="51"/>
      <c r="DG923" s="51"/>
      <c r="DH923" s="51"/>
      <c r="DI923" s="51"/>
      <c r="DJ923" s="51"/>
      <c r="DK923" s="51"/>
      <c r="DL923" s="51"/>
      <c r="DM923" s="51"/>
      <c r="DN923" s="51"/>
      <c r="DO923" s="51"/>
      <c r="DP923" s="51"/>
      <c r="DQ923" s="51"/>
      <c r="DR923" s="51"/>
      <c r="DS923" s="51"/>
      <c r="DT923" s="51"/>
      <c r="DU923" s="51"/>
      <c r="DV923" s="51"/>
      <c r="DW923" s="51"/>
      <c r="DX923" s="51"/>
      <c r="DY923" s="51"/>
      <c r="DZ923" s="51"/>
      <c r="EA923" s="51"/>
      <c r="EB923" s="51"/>
      <c r="EC923" s="51"/>
      <c r="ED923" s="51"/>
      <c r="EE923" s="51"/>
      <c r="EF923" s="51"/>
      <c r="EG923" s="51"/>
      <c r="EH923" s="51"/>
      <c r="EI923" s="51"/>
      <c r="EJ923" s="51"/>
      <c r="EK923" s="51"/>
      <c r="EL923" s="51"/>
      <c r="EM923" s="51"/>
      <c r="EN923" s="51"/>
      <c r="EO923" s="51"/>
      <c r="EP923" s="51"/>
      <c r="EQ923" s="51"/>
      <c r="ER923" s="51"/>
      <c r="ES923" s="51"/>
      <c r="ET923" s="51"/>
      <c r="EU923" s="51"/>
      <c r="EV923" s="51"/>
      <c r="EW923" s="51"/>
      <c r="EX923" s="51"/>
      <c r="EY923" s="51"/>
      <c r="EZ923" s="51"/>
      <c r="FA923" s="51"/>
      <c r="FB923" s="51"/>
      <c r="FC923" s="51"/>
      <c r="FD923" s="51"/>
      <c r="FE923" s="51"/>
      <c r="FF923" s="51"/>
      <c r="FG923" s="51"/>
      <c r="FH923" s="51"/>
      <c r="FI923" s="51"/>
      <c r="FJ923" s="51"/>
      <c r="FK923" s="51"/>
      <c r="FL923" s="51"/>
      <c r="FM923" s="51"/>
      <c r="FN923" s="51"/>
      <c r="FO923" s="51"/>
      <c r="FP923" s="51"/>
      <c r="FQ923" s="51"/>
      <c r="FR923" s="51"/>
      <c r="FS923" s="51"/>
      <c r="FT923" s="51"/>
      <c r="FU923" s="51"/>
      <c r="FV923" s="51"/>
      <c r="FW923" s="51"/>
      <c r="FX923" s="51"/>
      <c r="FY923" s="51"/>
      <c r="FZ923" s="51"/>
      <c r="GA923" s="51"/>
      <c r="GB923" s="51"/>
      <c r="GC923" s="51"/>
      <c r="GD923" s="51"/>
      <c r="GE923" s="51"/>
      <c r="GF923" s="51"/>
      <c r="GG923" s="51"/>
      <c r="GH923" s="51"/>
      <c r="GI923" s="51"/>
      <c r="GJ923" s="51"/>
      <c r="GK923" s="51"/>
      <c r="GL923" s="51"/>
      <c r="GM923" s="51"/>
      <c r="GN923" s="51"/>
      <c r="GO923" s="51"/>
      <c r="GP923" s="51"/>
      <c r="GQ923" s="51"/>
      <c r="GR923" s="51"/>
      <c r="GS923" s="51"/>
      <c r="GT923" s="51"/>
      <c r="GU923" s="51"/>
      <c r="GV923" s="51"/>
      <c r="GW923" s="51"/>
      <c r="GX923" s="51"/>
      <c r="GY923" s="51"/>
      <c r="GZ923" s="51"/>
      <c r="HA923" s="51"/>
      <c r="HB923" s="51"/>
      <c r="HC923" s="51"/>
      <c r="HD923" s="51"/>
      <c r="HE923" s="51"/>
      <c r="HF923" s="51"/>
      <c r="HG923" s="51"/>
      <c r="HH923" s="51"/>
      <c r="HI923" s="51"/>
      <c r="HJ923" s="51"/>
      <c r="HK923" s="51"/>
      <c r="HL923" s="51"/>
      <c r="HM923" s="51"/>
      <c r="HN923" s="51"/>
      <c r="HO923" s="51"/>
      <c r="HP923" s="51"/>
      <c r="HQ923" s="51"/>
      <c r="HR923" s="51"/>
      <c r="HS923" s="51"/>
      <c r="HT923" s="51"/>
      <c r="HU923" s="51"/>
      <c r="HV923" s="51"/>
      <c r="HW923" s="51"/>
      <c r="HX923" s="51"/>
      <c r="HY923" s="51"/>
      <c r="HZ923" s="51"/>
      <c r="IA923" s="51"/>
      <c r="IB923" s="51"/>
      <c r="IC923" s="51"/>
      <c r="ID923" s="51"/>
      <c r="IE923" s="51"/>
      <c r="IF923" s="51"/>
      <c r="IG923" s="51"/>
      <c r="IH923" s="51"/>
      <c r="II923" s="51"/>
      <c r="IJ923" s="51"/>
      <c r="IK923" s="51"/>
      <c r="IL923" s="51"/>
      <c r="IM923" s="51"/>
      <c r="IN923" s="51"/>
      <c r="IO923" s="51"/>
      <c r="IP923" s="51"/>
      <c r="IQ923" s="51"/>
      <c r="IR923" s="51"/>
      <c r="IS923" s="51"/>
      <c r="IT923" s="51"/>
      <c r="IU923" s="51"/>
    </row>
    <row r="924" spans="1:255" ht="12.75" customHeight="1" x14ac:dyDescent="0.2">
      <c r="A924" s="61"/>
      <c r="B924" s="61"/>
      <c r="C924" s="61"/>
      <c r="D924" s="61"/>
      <c r="E924" s="6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  <c r="FU924" s="51"/>
      <c r="FV924" s="51"/>
      <c r="FW924" s="51"/>
      <c r="FX924" s="51"/>
      <c r="FY924" s="51"/>
      <c r="FZ924" s="51"/>
      <c r="GA924" s="51"/>
      <c r="GB924" s="51"/>
      <c r="GC924" s="51"/>
      <c r="GD924" s="51"/>
      <c r="GE924" s="51"/>
      <c r="GF924" s="51"/>
      <c r="GG924" s="51"/>
      <c r="GH924" s="51"/>
      <c r="GI924" s="51"/>
      <c r="GJ924" s="51"/>
      <c r="GK924" s="51"/>
      <c r="GL924" s="51"/>
      <c r="GM924" s="51"/>
      <c r="GN924" s="51"/>
      <c r="GO924" s="51"/>
      <c r="GP924" s="51"/>
      <c r="GQ924" s="51"/>
      <c r="GR924" s="51"/>
      <c r="GS924" s="51"/>
      <c r="GT924" s="51"/>
      <c r="GU924" s="51"/>
      <c r="GV924" s="51"/>
      <c r="GW924" s="51"/>
      <c r="GX924" s="51"/>
      <c r="GY924" s="51"/>
      <c r="GZ924" s="51"/>
      <c r="HA924" s="51"/>
      <c r="HB924" s="51"/>
      <c r="HC924" s="51"/>
      <c r="HD924" s="51"/>
      <c r="HE924" s="51"/>
      <c r="HF924" s="51"/>
      <c r="HG924" s="51"/>
      <c r="HH924" s="51"/>
      <c r="HI924" s="51"/>
      <c r="HJ924" s="51"/>
      <c r="HK924" s="51"/>
      <c r="HL924" s="51"/>
      <c r="HM924" s="51"/>
      <c r="HN924" s="51"/>
      <c r="HO924" s="51"/>
      <c r="HP924" s="51"/>
      <c r="HQ924" s="51"/>
      <c r="HR924" s="51"/>
      <c r="HS924" s="51"/>
      <c r="HT924" s="51"/>
      <c r="HU924" s="51"/>
      <c r="HV924" s="51"/>
      <c r="HW924" s="51"/>
      <c r="HX924" s="51"/>
      <c r="HY924" s="51"/>
      <c r="HZ924" s="51"/>
      <c r="IA924" s="51"/>
      <c r="IB924" s="51"/>
      <c r="IC924" s="51"/>
      <c r="ID924" s="51"/>
      <c r="IE924" s="51"/>
      <c r="IF924" s="51"/>
      <c r="IG924" s="51"/>
      <c r="IH924" s="51"/>
      <c r="II924" s="51"/>
      <c r="IJ924" s="51"/>
      <c r="IK924" s="51"/>
      <c r="IL924" s="51"/>
      <c r="IM924" s="51"/>
      <c r="IN924" s="51"/>
      <c r="IO924" s="51"/>
      <c r="IP924" s="51"/>
      <c r="IQ924" s="51"/>
      <c r="IR924" s="51"/>
      <c r="IS924" s="51"/>
      <c r="IT924" s="51"/>
      <c r="IU924" s="51"/>
    </row>
    <row r="925" spans="1:255" ht="12.75" customHeight="1" x14ac:dyDescent="0.2">
      <c r="A925" s="61"/>
      <c r="B925" s="61"/>
      <c r="C925" s="61"/>
      <c r="D925" s="61"/>
      <c r="E925" s="6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51"/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  <c r="DC925" s="51"/>
      <c r="DD925" s="51"/>
      <c r="DE925" s="51"/>
      <c r="DF925" s="51"/>
      <c r="DG925" s="51"/>
      <c r="DH925" s="51"/>
      <c r="DI925" s="51"/>
      <c r="DJ925" s="51"/>
      <c r="DK925" s="51"/>
      <c r="DL925" s="51"/>
      <c r="DM925" s="51"/>
      <c r="DN925" s="51"/>
      <c r="DO925" s="51"/>
      <c r="DP925" s="51"/>
      <c r="DQ925" s="51"/>
      <c r="DR925" s="51"/>
      <c r="DS925" s="51"/>
      <c r="DT925" s="51"/>
      <c r="DU925" s="51"/>
      <c r="DV925" s="51"/>
      <c r="DW925" s="51"/>
      <c r="DX925" s="51"/>
      <c r="DY925" s="51"/>
      <c r="DZ925" s="51"/>
      <c r="EA925" s="51"/>
      <c r="EB925" s="51"/>
      <c r="EC925" s="51"/>
      <c r="ED925" s="51"/>
      <c r="EE925" s="51"/>
      <c r="EF925" s="51"/>
      <c r="EG925" s="51"/>
      <c r="EH925" s="51"/>
      <c r="EI925" s="51"/>
      <c r="EJ925" s="51"/>
      <c r="EK925" s="51"/>
      <c r="EL925" s="51"/>
      <c r="EM925" s="51"/>
      <c r="EN925" s="51"/>
      <c r="EO925" s="51"/>
      <c r="EP925" s="51"/>
      <c r="EQ925" s="51"/>
      <c r="ER925" s="51"/>
      <c r="ES925" s="51"/>
      <c r="ET925" s="51"/>
      <c r="EU925" s="51"/>
      <c r="EV925" s="51"/>
      <c r="EW925" s="51"/>
      <c r="EX925" s="51"/>
      <c r="EY925" s="51"/>
      <c r="EZ925" s="51"/>
      <c r="FA925" s="51"/>
      <c r="FB925" s="51"/>
      <c r="FC925" s="51"/>
      <c r="FD925" s="51"/>
      <c r="FE925" s="51"/>
      <c r="FF925" s="51"/>
      <c r="FG925" s="51"/>
      <c r="FH925" s="51"/>
      <c r="FI925" s="51"/>
      <c r="FJ925" s="51"/>
      <c r="FK925" s="51"/>
      <c r="FL925" s="51"/>
      <c r="FM925" s="51"/>
      <c r="FN925" s="51"/>
      <c r="FO925" s="51"/>
      <c r="FP925" s="51"/>
      <c r="FQ925" s="51"/>
      <c r="FR925" s="51"/>
      <c r="FS925" s="51"/>
      <c r="FT925" s="51"/>
      <c r="FU925" s="51"/>
      <c r="FV925" s="51"/>
      <c r="FW925" s="51"/>
      <c r="FX925" s="51"/>
      <c r="FY925" s="51"/>
      <c r="FZ925" s="51"/>
      <c r="GA925" s="51"/>
      <c r="GB925" s="51"/>
      <c r="GC925" s="51"/>
      <c r="GD925" s="51"/>
      <c r="GE925" s="51"/>
      <c r="GF925" s="51"/>
      <c r="GG925" s="51"/>
      <c r="GH925" s="51"/>
      <c r="GI925" s="51"/>
      <c r="GJ925" s="51"/>
      <c r="GK925" s="51"/>
      <c r="GL925" s="51"/>
      <c r="GM925" s="51"/>
      <c r="GN925" s="51"/>
      <c r="GO925" s="51"/>
      <c r="GP925" s="51"/>
      <c r="GQ925" s="51"/>
      <c r="GR925" s="51"/>
      <c r="GS925" s="51"/>
      <c r="GT925" s="51"/>
      <c r="GU925" s="51"/>
      <c r="GV925" s="51"/>
      <c r="GW925" s="51"/>
      <c r="GX925" s="51"/>
      <c r="GY925" s="51"/>
      <c r="GZ925" s="51"/>
      <c r="HA925" s="51"/>
      <c r="HB925" s="51"/>
      <c r="HC925" s="51"/>
      <c r="HD925" s="51"/>
      <c r="HE925" s="51"/>
      <c r="HF925" s="51"/>
      <c r="HG925" s="51"/>
      <c r="HH925" s="51"/>
      <c r="HI925" s="51"/>
      <c r="HJ925" s="51"/>
      <c r="HK925" s="51"/>
      <c r="HL925" s="51"/>
      <c r="HM925" s="51"/>
      <c r="HN925" s="51"/>
      <c r="HO925" s="51"/>
      <c r="HP925" s="51"/>
      <c r="HQ925" s="51"/>
      <c r="HR925" s="51"/>
      <c r="HS925" s="51"/>
      <c r="HT925" s="51"/>
      <c r="HU925" s="51"/>
      <c r="HV925" s="51"/>
      <c r="HW925" s="51"/>
      <c r="HX925" s="51"/>
      <c r="HY925" s="51"/>
      <c r="HZ925" s="51"/>
      <c r="IA925" s="51"/>
      <c r="IB925" s="51"/>
      <c r="IC925" s="51"/>
      <c r="ID925" s="51"/>
      <c r="IE925" s="51"/>
      <c r="IF925" s="51"/>
      <c r="IG925" s="51"/>
      <c r="IH925" s="51"/>
      <c r="II925" s="51"/>
      <c r="IJ925" s="51"/>
      <c r="IK925" s="51"/>
      <c r="IL925" s="51"/>
      <c r="IM925" s="51"/>
      <c r="IN925" s="51"/>
      <c r="IO925" s="51"/>
      <c r="IP925" s="51"/>
      <c r="IQ925" s="51"/>
      <c r="IR925" s="51"/>
      <c r="IS925" s="51"/>
      <c r="IT925" s="51"/>
      <c r="IU925" s="51"/>
    </row>
    <row r="926" spans="1:255" ht="12.75" customHeight="1" x14ac:dyDescent="0.2">
      <c r="A926" s="61"/>
      <c r="B926" s="61"/>
      <c r="C926" s="61"/>
      <c r="D926" s="61"/>
      <c r="E926" s="6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  <c r="FC926" s="51"/>
      <c r="FD926" s="51"/>
      <c r="FE926" s="51"/>
      <c r="FF926" s="51"/>
      <c r="FG926" s="51"/>
      <c r="FH926" s="51"/>
      <c r="FI926" s="51"/>
      <c r="FJ926" s="51"/>
      <c r="FK926" s="51"/>
      <c r="FL926" s="51"/>
      <c r="FM926" s="51"/>
      <c r="FN926" s="51"/>
      <c r="FO926" s="51"/>
      <c r="FP926" s="51"/>
      <c r="FQ926" s="51"/>
      <c r="FR926" s="51"/>
      <c r="FS926" s="51"/>
      <c r="FT926" s="51"/>
      <c r="FU926" s="51"/>
      <c r="FV926" s="51"/>
      <c r="FW926" s="51"/>
      <c r="FX926" s="51"/>
      <c r="FY926" s="51"/>
      <c r="FZ926" s="51"/>
      <c r="GA926" s="51"/>
      <c r="GB926" s="51"/>
      <c r="GC926" s="51"/>
      <c r="GD926" s="51"/>
      <c r="GE926" s="51"/>
      <c r="GF926" s="51"/>
      <c r="GG926" s="51"/>
      <c r="GH926" s="51"/>
      <c r="GI926" s="51"/>
      <c r="GJ926" s="51"/>
      <c r="GK926" s="51"/>
      <c r="GL926" s="51"/>
      <c r="GM926" s="51"/>
      <c r="GN926" s="51"/>
      <c r="GO926" s="51"/>
      <c r="GP926" s="51"/>
      <c r="GQ926" s="51"/>
      <c r="GR926" s="51"/>
      <c r="GS926" s="51"/>
      <c r="GT926" s="51"/>
      <c r="GU926" s="51"/>
      <c r="GV926" s="51"/>
      <c r="GW926" s="51"/>
      <c r="GX926" s="51"/>
      <c r="GY926" s="51"/>
      <c r="GZ926" s="51"/>
      <c r="HA926" s="51"/>
      <c r="HB926" s="51"/>
      <c r="HC926" s="51"/>
      <c r="HD926" s="51"/>
      <c r="HE926" s="51"/>
      <c r="HF926" s="51"/>
      <c r="HG926" s="51"/>
      <c r="HH926" s="51"/>
      <c r="HI926" s="51"/>
      <c r="HJ926" s="51"/>
      <c r="HK926" s="51"/>
      <c r="HL926" s="51"/>
      <c r="HM926" s="51"/>
      <c r="HN926" s="51"/>
      <c r="HO926" s="51"/>
      <c r="HP926" s="51"/>
      <c r="HQ926" s="51"/>
      <c r="HR926" s="51"/>
      <c r="HS926" s="51"/>
      <c r="HT926" s="51"/>
      <c r="HU926" s="51"/>
      <c r="HV926" s="51"/>
      <c r="HW926" s="51"/>
      <c r="HX926" s="51"/>
      <c r="HY926" s="51"/>
      <c r="HZ926" s="51"/>
      <c r="IA926" s="51"/>
      <c r="IB926" s="51"/>
      <c r="IC926" s="51"/>
      <c r="ID926" s="51"/>
      <c r="IE926" s="51"/>
      <c r="IF926" s="51"/>
      <c r="IG926" s="51"/>
      <c r="IH926" s="51"/>
      <c r="II926" s="51"/>
      <c r="IJ926" s="51"/>
      <c r="IK926" s="51"/>
      <c r="IL926" s="51"/>
      <c r="IM926" s="51"/>
      <c r="IN926" s="51"/>
      <c r="IO926" s="51"/>
      <c r="IP926" s="51"/>
      <c r="IQ926" s="51"/>
      <c r="IR926" s="51"/>
      <c r="IS926" s="51"/>
      <c r="IT926" s="51"/>
      <c r="IU926" s="51"/>
    </row>
    <row r="927" spans="1:255" ht="12.75" customHeight="1" x14ac:dyDescent="0.2">
      <c r="A927" s="61"/>
      <c r="B927" s="61"/>
      <c r="C927" s="61"/>
      <c r="D927" s="61"/>
      <c r="E927" s="6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  <c r="FU927" s="51"/>
      <c r="FV927" s="51"/>
      <c r="FW927" s="51"/>
      <c r="FX927" s="51"/>
      <c r="FY927" s="51"/>
      <c r="FZ927" s="51"/>
      <c r="GA927" s="51"/>
      <c r="GB927" s="51"/>
      <c r="GC927" s="51"/>
      <c r="GD927" s="51"/>
      <c r="GE927" s="51"/>
      <c r="GF927" s="51"/>
      <c r="GG927" s="51"/>
      <c r="GH927" s="51"/>
      <c r="GI927" s="51"/>
      <c r="GJ927" s="51"/>
      <c r="GK927" s="51"/>
      <c r="GL927" s="51"/>
      <c r="GM927" s="51"/>
      <c r="GN927" s="51"/>
      <c r="GO927" s="51"/>
      <c r="GP927" s="51"/>
      <c r="GQ927" s="51"/>
      <c r="GR927" s="51"/>
      <c r="GS927" s="51"/>
      <c r="GT927" s="51"/>
      <c r="GU927" s="51"/>
      <c r="GV927" s="51"/>
      <c r="GW927" s="51"/>
      <c r="GX927" s="51"/>
      <c r="GY927" s="51"/>
      <c r="GZ927" s="51"/>
      <c r="HA927" s="51"/>
      <c r="HB927" s="51"/>
      <c r="HC927" s="51"/>
      <c r="HD927" s="51"/>
      <c r="HE927" s="51"/>
      <c r="HF927" s="51"/>
      <c r="HG927" s="51"/>
      <c r="HH927" s="51"/>
      <c r="HI927" s="51"/>
      <c r="HJ927" s="51"/>
      <c r="HK927" s="51"/>
      <c r="HL927" s="51"/>
      <c r="HM927" s="51"/>
      <c r="HN927" s="51"/>
      <c r="HO927" s="51"/>
      <c r="HP927" s="51"/>
      <c r="HQ927" s="51"/>
      <c r="HR927" s="51"/>
      <c r="HS927" s="51"/>
      <c r="HT927" s="51"/>
      <c r="HU927" s="51"/>
      <c r="HV927" s="51"/>
      <c r="HW927" s="51"/>
      <c r="HX927" s="51"/>
      <c r="HY927" s="51"/>
      <c r="HZ927" s="51"/>
      <c r="IA927" s="51"/>
      <c r="IB927" s="51"/>
      <c r="IC927" s="51"/>
      <c r="ID927" s="51"/>
      <c r="IE927" s="51"/>
      <c r="IF927" s="51"/>
      <c r="IG927" s="51"/>
      <c r="IH927" s="51"/>
      <c r="II927" s="51"/>
      <c r="IJ927" s="51"/>
      <c r="IK927" s="51"/>
      <c r="IL927" s="51"/>
      <c r="IM927" s="51"/>
      <c r="IN927" s="51"/>
      <c r="IO927" s="51"/>
      <c r="IP927" s="51"/>
      <c r="IQ927" s="51"/>
      <c r="IR927" s="51"/>
      <c r="IS927" s="51"/>
      <c r="IT927" s="51"/>
      <c r="IU927" s="51"/>
    </row>
    <row r="928" spans="1:255" ht="12.75" customHeight="1" x14ac:dyDescent="0.2">
      <c r="A928" s="61"/>
      <c r="B928" s="61"/>
      <c r="C928" s="61"/>
      <c r="D928" s="61"/>
      <c r="E928" s="6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  <c r="FU928" s="51"/>
      <c r="FV928" s="51"/>
      <c r="FW928" s="51"/>
      <c r="FX928" s="51"/>
      <c r="FY928" s="51"/>
      <c r="FZ928" s="51"/>
      <c r="GA928" s="51"/>
      <c r="GB928" s="51"/>
      <c r="GC928" s="51"/>
      <c r="GD928" s="51"/>
      <c r="GE928" s="51"/>
      <c r="GF928" s="51"/>
      <c r="GG928" s="51"/>
      <c r="GH928" s="51"/>
      <c r="GI928" s="51"/>
      <c r="GJ928" s="51"/>
      <c r="GK928" s="51"/>
      <c r="GL928" s="51"/>
      <c r="GM928" s="51"/>
      <c r="GN928" s="51"/>
      <c r="GO928" s="51"/>
      <c r="GP928" s="51"/>
      <c r="GQ928" s="51"/>
      <c r="GR928" s="51"/>
      <c r="GS928" s="51"/>
      <c r="GT928" s="51"/>
      <c r="GU928" s="51"/>
      <c r="GV928" s="51"/>
      <c r="GW928" s="51"/>
      <c r="GX928" s="51"/>
      <c r="GY928" s="51"/>
      <c r="GZ928" s="51"/>
      <c r="HA928" s="51"/>
      <c r="HB928" s="51"/>
      <c r="HC928" s="51"/>
      <c r="HD928" s="51"/>
      <c r="HE928" s="51"/>
      <c r="HF928" s="51"/>
      <c r="HG928" s="51"/>
      <c r="HH928" s="51"/>
      <c r="HI928" s="51"/>
      <c r="HJ928" s="51"/>
      <c r="HK928" s="51"/>
      <c r="HL928" s="51"/>
      <c r="HM928" s="51"/>
      <c r="HN928" s="51"/>
      <c r="HO928" s="51"/>
      <c r="HP928" s="51"/>
      <c r="HQ928" s="51"/>
      <c r="HR928" s="51"/>
      <c r="HS928" s="51"/>
      <c r="HT928" s="51"/>
      <c r="HU928" s="51"/>
      <c r="HV928" s="51"/>
      <c r="HW928" s="51"/>
      <c r="HX928" s="51"/>
      <c r="HY928" s="51"/>
      <c r="HZ928" s="51"/>
      <c r="IA928" s="51"/>
      <c r="IB928" s="51"/>
      <c r="IC928" s="51"/>
      <c r="ID928" s="51"/>
      <c r="IE928" s="51"/>
      <c r="IF928" s="51"/>
      <c r="IG928" s="51"/>
      <c r="IH928" s="51"/>
      <c r="II928" s="51"/>
      <c r="IJ928" s="51"/>
      <c r="IK928" s="51"/>
      <c r="IL928" s="51"/>
      <c r="IM928" s="51"/>
      <c r="IN928" s="51"/>
      <c r="IO928" s="51"/>
      <c r="IP928" s="51"/>
      <c r="IQ928" s="51"/>
      <c r="IR928" s="51"/>
      <c r="IS928" s="51"/>
      <c r="IT928" s="51"/>
      <c r="IU928" s="51"/>
    </row>
    <row r="929" spans="1:255" ht="12.75" customHeight="1" x14ac:dyDescent="0.2">
      <c r="A929" s="61"/>
      <c r="B929" s="61"/>
      <c r="C929" s="61"/>
      <c r="D929" s="61"/>
      <c r="E929" s="6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  <c r="FU929" s="51"/>
      <c r="FV929" s="51"/>
      <c r="FW929" s="51"/>
      <c r="FX929" s="51"/>
      <c r="FY929" s="51"/>
      <c r="FZ929" s="51"/>
      <c r="GA929" s="51"/>
      <c r="GB929" s="51"/>
      <c r="GC929" s="51"/>
      <c r="GD929" s="51"/>
      <c r="GE929" s="51"/>
      <c r="GF929" s="51"/>
      <c r="GG929" s="51"/>
      <c r="GH929" s="51"/>
      <c r="GI929" s="51"/>
      <c r="GJ929" s="51"/>
      <c r="GK929" s="51"/>
      <c r="GL929" s="51"/>
      <c r="GM929" s="51"/>
      <c r="GN929" s="51"/>
      <c r="GO929" s="51"/>
      <c r="GP929" s="51"/>
      <c r="GQ929" s="51"/>
      <c r="GR929" s="51"/>
      <c r="GS929" s="51"/>
      <c r="GT929" s="51"/>
      <c r="GU929" s="51"/>
      <c r="GV929" s="51"/>
      <c r="GW929" s="51"/>
      <c r="GX929" s="51"/>
      <c r="GY929" s="51"/>
      <c r="GZ929" s="51"/>
      <c r="HA929" s="51"/>
      <c r="HB929" s="51"/>
      <c r="HC929" s="51"/>
      <c r="HD929" s="51"/>
      <c r="HE929" s="51"/>
      <c r="HF929" s="51"/>
      <c r="HG929" s="51"/>
      <c r="HH929" s="51"/>
      <c r="HI929" s="51"/>
      <c r="HJ929" s="51"/>
      <c r="HK929" s="51"/>
      <c r="HL929" s="51"/>
      <c r="HM929" s="51"/>
      <c r="HN929" s="51"/>
      <c r="HO929" s="51"/>
      <c r="HP929" s="51"/>
      <c r="HQ929" s="51"/>
      <c r="HR929" s="51"/>
      <c r="HS929" s="51"/>
      <c r="HT929" s="51"/>
      <c r="HU929" s="51"/>
      <c r="HV929" s="51"/>
      <c r="HW929" s="51"/>
      <c r="HX929" s="51"/>
      <c r="HY929" s="51"/>
      <c r="HZ929" s="51"/>
      <c r="IA929" s="51"/>
      <c r="IB929" s="51"/>
      <c r="IC929" s="51"/>
      <c r="ID929" s="51"/>
      <c r="IE929" s="51"/>
      <c r="IF929" s="51"/>
      <c r="IG929" s="51"/>
      <c r="IH929" s="51"/>
      <c r="II929" s="51"/>
      <c r="IJ929" s="51"/>
      <c r="IK929" s="51"/>
      <c r="IL929" s="51"/>
      <c r="IM929" s="51"/>
      <c r="IN929" s="51"/>
      <c r="IO929" s="51"/>
      <c r="IP929" s="51"/>
      <c r="IQ929" s="51"/>
      <c r="IR929" s="51"/>
      <c r="IS929" s="51"/>
      <c r="IT929" s="51"/>
      <c r="IU929" s="51"/>
    </row>
    <row r="930" spans="1:255" ht="12.75" customHeight="1" x14ac:dyDescent="0.2">
      <c r="A930" s="61"/>
      <c r="B930" s="61"/>
      <c r="C930" s="61"/>
      <c r="D930" s="61"/>
      <c r="E930" s="6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  <c r="FU930" s="51"/>
      <c r="FV930" s="51"/>
      <c r="FW930" s="51"/>
      <c r="FX930" s="51"/>
      <c r="FY930" s="51"/>
      <c r="FZ930" s="51"/>
      <c r="GA930" s="51"/>
      <c r="GB930" s="51"/>
      <c r="GC930" s="51"/>
      <c r="GD930" s="51"/>
      <c r="GE930" s="51"/>
      <c r="GF930" s="51"/>
      <c r="GG930" s="51"/>
      <c r="GH930" s="51"/>
      <c r="GI930" s="51"/>
      <c r="GJ930" s="51"/>
      <c r="GK930" s="51"/>
      <c r="GL930" s="51"/>
      <c r="GM930" s="51"/>
      <c r="GN930" s="51"/>
      <c r="GO930" s="51"/>
      <c r="GP930" s="51"/>
      <c r="GQ930" s="51"/>
      <c r="GR930" s="51"/>
      <c r="GS930" s="51"/>
      <c r="GT930" s="51"/>
      <c r="GU930" s="51"/>
      <c r="GV930" s="51"/>
      <c r="GW930" s="51"/>
      <c r="GX930" s="51"/>
      <c r="GY930" s="51"/>
      <c r="GZ930" s="51"/>
      <c r="HA930" s="51"/>
      <c r="HB930" s="51"/>
      <c r="HC930" s="51"/>
      <c r="HD930" s="51"/>
      <c r="HE930" s="51"/>
      <c r="HF930" s="51"/>
      <c r="HG930" s="51"/>
      <c r="HH930" s="51"/>
      <c r="HI930" s="51"/>
      <c r="HJ930" s="51"/>
      <c r="HK930" s="51"/>
      <c r="HL930" s="51"/>
      <c r="HM930" s="51"/>
      <c r="HN930" s="51"/>
      <c r="HO930" s="51"/>
      <c r="HP930" s="51"/>
      <c r="HQ930" s="51"/>
      <c r="HR930" s="51"/>
      <c r="HS930" s="51"/>
      <c r="HT930" s="51"/>
      <c r="HU930" s="51"/>
      <c r="HV930" s="51"/>
      <c r="HW930" s="51"/>
      <c r="HX930" s="51"/>
      <c r="HY930" s="51"/>
      <c r="HZ930" s="51"/>
      <c r="IA930" s="51"/>
      <c r="IB930" s="51"/>
      <c r="IC930" s="51"/>
      <c r="ID930" s="51"/>
      <c r="IE930" s="51"/>
      <c r="IF930" s="51"/>
      <c r="IG930" s="51"/>
      <c r="IH930" s="51"/>
      <c r="II930" s="51"/>
      <c r="IJ930" s="51"/>
      <c r="IK930" s="51"/>
      <c r="IL930" s="51"/>
      <c r="IM930" s="51"/>
      <c r="IN930" s="51"/>
      <c r="IO930" s="51"/>
      <c r="IP930" s="51"/>
      <c r="IQ930" s="51"/>
      <c r="IR930" s="51"/>
      <c r="IS930" s="51"/>
      <c r="IT930" s="51"/>
      <c r="IU930" s="51"/>
    </row>
    <row r="931" spans="1:255" ht="12.75" customHeight="1" x14ac:dyDescent="0.2">
      <c r="A931" s="61"/>
      <c r="B931" s="61"/>
      <c r="C931" s="61"/>
      <c r="D931" s="61"/>
      <c r="E931" s="6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  <c r="FU931" s="51"/>
      <c r="FV931" s="51"/>
      <c r="FW931" s="51"/>
      <c r="FX931" s="51"/>
      <c r="FY931" s="51"/>
      <c r="FZ931" s="51"/>
      <c r="GA931" s="51"/>
      <c r="GB931" s="51"/>
      <c r="GC931" s="51"/>
      <c r="GD931" s="51"/>
      <c r="GE931" s="51"/>
      <c r="GF931" s="51"/>
      <c r="GG931" s="51"/>
      <c r="GH931" s="51"/>
      <c r="GI931" s="51"/>
      <c r="GJ931" s="51"/>
      <c r="GK931" s="51"/>
      <c r="GL931" s="51"/>
      <c r="GM931" s="51"/>
      <c r="GN931" s="51"/>
      <c r="GO931" s="51"/>
      <c r="GP931" s="51"/>
      <c r="GQ931" s="51"/>
      <c r="GR931" s="51"/>
      <c r="GS931" s="51"/>
      <c r="GT931" s="51"/>
      <c r="GU931" s="51"/>
      <c r="GV931" s="51"/>
      <c r="GW931" s="51"/>
      <c r="GX931" s="51"/>
      <c r="GY931" s="51"/>
      <c r="GZ931" s="51"/>
      <c r="HA931" s="51"/>
      <c r="HB931" s="51"/>
      <c r="HC931" s="51"/>
      <c r="HD931" s="51"/>
      <c r="HE931" s="51"/>
      <c r="HF931" s="51"/>
      <c r="HG931" s="51"/>
      <c r="HH931" s="51"/>
      <c r="HI931" s="51"/>
      <c r="HJ931" s="51"/>
      <c r="HK931" s="51"/>
      <c r="HL931" s="51"/>
      <c r="HM931" s="51"/>
      <c r="HN931" s="51"/>
      <c r="HO931" s="51"/>
      <c r="HP931" s="51"/>
      <c r="HQ931" s="51"/>
      <c r="HR931" s="51"/>
      <c r="HS931" s="51"/>
      <c r="HT931" s="51"/>
      <c r="HU931" s="51"/>
      <c r="HV931" s="51"/>
      <c r="HW931" s="51"/>
      <c r="HX931" s="51"/>
      <c r="HY931" s="51"/>
      <c r="HZ931" s="51"/>
      <c r="IA931" s="51"/>
      <c r="IB931" s="51"/>
      <c r="IC931" s="51"/>
      <c r="ID931" s="51"/>
      <c r="IE931" s="51"/>
      <c r="IF931" s="51"/>
      <c r="IG931" s="51"/>
      <c r="IH931" s="51"/>
      <c r="II931" s="51"/>
      <c r="IJ931" s="51"/>
      <c r="IK931" s="51"/>
      <c r="IL931" s="51"/>
      <c r="IM931" s="51"/>
      <c r="IN931" s="51"/>
      <c r="IO931" s="51"/>
      <c r="IP931" s="51"/>
      <c r="IQ931" s="51"/>
      <c r="IR931" s="51"/>
      <c r="IS931" s="51"/>
      <c r="IT931" s="51"/>
      <c r="IU931" s="51"/>
    </row>
    <row r="932" spans="1:255" ht="12.75" customHeight="1" x14ac:dyDescent="0.2">
      <c r="A932" s="61"/>
      <c r="B932" s="61"/>
      <c r="C932" s="61"/>
      <c r="D932" s="61"/>
      <c r="E932" s="6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  <c r="FU932" s="51"/>
      <c r="FV932" s="51"/>
      <c r="FW932" s="51"/>
      <c r="FX932" s="51"/>
      <c r="FY932" s="51"/>
      <c r="FZ932" s="51"/>
      <c r="GA932" s="51"/>
      <c r="GB932" s="51"/>
      <c r="GC932" s="51"/>
      <c r="GD932" s="51"/>
      <c r="GE932" s="51"/>
      <c r="GF932" s="51"/>
      <c r="GG932" s="51"/>
      <c r="GH932" s="51"/>
      <c r="GI932" s="51"/>
      <c r="GJ932" s="51"/>
      <c r="GK932" s="51"/>
      <c r="GL932" s="51"/>
      <c r="GM932" s="51"/>
      <c r="GN932" s="51"/>
      <c r="GO932" s="51"/>
      <c r="GP932" s="51"/>
      <c r="GQ932" s="51"/>
      <c r="GR932" s="51"/>
      <c r="GS932" s="51"/>
      <c r="GT932" s="51"/>
      <c r="GU932" s="51"/>
      <c r="GV932" s="51"/>
      <c r="GW932" s="51"/>
      <c r="GX932" s="51"/>
      <c r="GY932" s="51"/>
      <c r="GZ932" s="51"/>
      <c r="HA932" s="51"/>
      <c r="HB932" s="51"/>
      <c r="HC932" s="51"/>
      <c r="HD932" s="51"/>
      <c r="HE932" s="51"/>
      <c r="HF932" s="51"/>
      <c r="HG932" s="51"/>
      <c r="HH932" s="51"/>
      <c r="HI932" s="51"/>
      <c r="HJ932" s="51"/>
      <c r="HK932" s="51"/>
      <c r="HL932" s="51"/>
      <c r="HM932" s="51"/>
      <c r="HN932" s="51"/>
      <c r="HO932" s="51"/>
      <c r="HP932" s="51"/>
      <c r="HQ932" s="51"/>
      <c r="HR932" s="51"/>
      <c r="HS932" s="51"/>
      <c r="HT932" s="51"/>
      <c r="HU932" s="51"/>
      <c r="HV932" s="51"/>
      <c r="HW932" s="51"/>
      <c r="HX932" s="51"/>
      <c r="HY932" s="51"/>
      <c r="HZ932" s="51"/>
      <c r="IA932" s="51"/>
      <c r="IB932" s="51"/>
      <c r="IC932" s="51"/>
      <c r="ID932" s="51"/>
      <c r="IE932" s="51"/>
      <c r="IF932" s="51"/>
      <c r="IG932" s="51"/>
      <c r="IH932" s="51"/>
      <c r="II932" s="51"/>
      <c r="IJ932" s="51"/>
      <c r="IK932" s="51"/>
      <c r="IL932" s="51"/>
      <c r="IM932" s="51"/>
      <c r="IN932" s="51"/>
      <c r="IO932" s="51"/>
      <c r="IP932" s="51"/>
      <c r="IQ932" s="51"/>
      <c r="IR932" s="51"/>
      <c r="IS932" s="51"/>
      <c r="IT932" s="51"/>
      <c r="IU932" s="51"/>
    </row>
    <row r="933" spans="1:255" ht="12.75" customHeight="1" x14ac:dyDescent="0.2">
      <c r="A933" s="61"/>
      <c r="B933" s="61"/>
      <c r="C933" s="61"/>
      <c r="D933" s="61"/>
      <c r="E933" s="6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  <c r="FU933" s="51"/>
      <c r="FV933" s="51"/>
      <c r="FW933" s="51"/>
      <c r="FX933" s="51"/>
      <c r="FY933" s="51"/>
      <c r="FZ933" s="51"/>
      <c r="GA933" s="51"/>
      <c r="GB933" s="51"/>
      <c r="GC933" s="51"/>
      <c r="GD933" s="51"/>
      <c r="GE933" s="51"/>
      <c r="GF933" s="51"/>
      <c r="GG933" s="51"/>
      <c r="GH933" s="51"/>
      <c r="GI933" s="51"/>
      <c r="GJ933" s="51"/>
      <c r="GK933" s="51"/>
      <c r="GL933" s="51"/>
      <c r="GM933" s="51"/>
      <c r="GN933" s="51"/>
      <c r="GO933" s="51"/>
      <c r="GP933" s="51"/>
      <c r="GQ933" s="51"/>
      <c r="GR933" s="51"/>
      <c r="GS933" s="51"/>
      <c r="GT933" s="51"/>
      <c r="GU933" s="51"/>
      <c r="GV933" s="51"/>
      <c r="GW933" s="51"/>
      <c r="GX933" s="51"/>
      <c r="GY933" s="51"/>
      <c r="GZ933" s="51"/>
      <c r="HA933" s="51"/>
      <c r="HB933" s="51"/>
      <c r="HC933" s="51"/>
      <c r="HD933" s="51"/>
      <c r="HE933" s="51"/>
      <c r="HF933" s="51"/>
      <c r="HG933" s="51"/>
      <c r="HH933" s="51"/>
      <c r="HI933" s="51"/>
      <c r="HJ933" s="51"/>
      <c r="HK933" s="51"/>
      <c r="HL933" s="51"/>
      <c r="HM933" s="51"/>
      <c r="HN933" s="51"/>
      <c r="HO933" s="51"/>
      <c r="HP933" s="51"/>
      <c r="HQ933" s="51"/>
      <c r="HR933" s="51"/>
      <c r="HS933" s="51"/>
      <c r="HT933" s="51"/>
      <c r="HU933" s="51"/>
      <c r="HV933" s="51"/>
      <c r="HW933" s="51"/>
      <c r="HX933" s="51"/>
      <c r="HY933" s="51"/>
      <c r="HZ933" s="51"/>
      <c r="IA933" s="51"/>
      <c r="IB933" s="51"/>
      <c r="IC933" s="51"/>
      <c r="ID933" s="51"/>
      <c r="IE933" s="51"/>
      <c r="IF933" s="51"/>
      <c r="IG933" s="51"/>
      <c r="IH933" s="51"/>
      <c r="II933" s="51"/>
      <c r="IJ933" s="51"/>
      <c r="IK933" s="51"/>
      <c r="IL933" s="51"/>
      <c r="IM933" s="51"/>
      <c r="IN933" s="51"/>
      <c r="IO933" s="51"/>
      <c r="IP933" s="51"/>
      <c r="IQ933" s="51"/>
      <c r="IR933" s="51"/>
      <c r="IS933" s="51"/>
      <c r="IT933" s="51"/>
      <c r="IU933" s="51"/>
    </row>
    <row r="934" spans="1:255" ht="12.75" customHeight="1" x14ac:dyDescent="0.2">
      <c r="A934" s="61"/>
      <c r="B934" s="61"/>
      <c r="C934" s="61"/>
      <c r="D934" s="61"/>
      <c r="E934" s="6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  <c r="FU934" s="51"/>
      <c r="FV934" s="51"/>
      <c r="FW934" s="51"/>
      <c r="FX934" s="51"/>
      <c r="FY934" s="51"/>
      <c r="FZ934" s="51"/>
      <c r="GA934" s="51"/>
      <c r="GB934" s="51"/>
      <c r="GC934" s="51"/>
      <c r="GD934" s="51"/>
      <c r="GE934" s="51"/>
      <c r="GF934" s="51"/>
      <c r="GG934" s="51"/>
      <c r="GH934" s="51"/>
      <c r="GI934" s="51"/>
      <c r="GJ934" s="51"/>
      <c r="GK934" s="51"/>
      <c r="GL934" s="51"/>
      <c r="GM934" s="51"/>
      <c r="GN934" s="51"/>
      <c r="GO934" s="51"/>
      <c r="GP934" s="51"/>
      <c r="GQ934" s="51"/>
      <c r="GR934" s="51"/>
      <c r="GS934" s="51"/>
      <c r="GT934" s="51"/>
      <c r="GU934" s="51"/>
      <c r="GV934" s="51"/>
      <c r="GW934" s="51"/>
      <c r="GX934" s="51"/>
      <c r="GY934" s="51"/>
      <c r="GZ934" s="51"/>
      <c r="HA934" s="51"/>
      <c r="HB934" s="51"/>
      <c r="HC934" s="51"/>
      <c r="HD934" s="51"/>
      <c r="HE934" s="51"/>
      <c r="HF934" s="51"/>
      <c r="HG934" s="51"/>
      <c r="HH934" s="51"/>
      <c r="HI934" s="51"/>
      <c r="HJ934" s="51"/>
      <c r="HK934" s="51"/>
      <c r="HL934" s="51"/>
      <c r="HM934" s="51"/>
      <c r="HN934" s="51"/>
      <c r="HO934" s="51"/>
      <c r="HP934" s="51"/>
      <c r="HQ934" s="51"/>
      <c r="HR934" s="51"/>
      <c r="HS934" s="51"/>
      <c r="HT934" s="51"/>
      <c r="HU934" s="51"/>
      <c r="HV934" s="51"/>
      <c r="HW934" s="51"/>
      <c r="HX934" s="51"/>
      <c r="HY934" s="51"/>
      <c r="HZ934" s="51"/>
      <c r="IA934" s="51"/>
      <c r="IB934" s="51"/>
      <c r="IC934" s="51"/>
      <c r="ID934" s="51"/>
      <c r="IE934" s="51"/>
      <c r="IF934" s="51"/>
      <c r="IG934" s="51"/>
      <c r="IH934" s="51"/>
      <c r="II934" s="51"/>
      <c r="IJ934" s="51"/>
      <c r="IK934" s="51"/>
      <c r="IL934" s="51"/>
      <c r="IM934" s="51"/>
      <c r="IN934" s="51"/>
      <c r="IO934" s="51"/>
      <c r="IP934" s="51"/>
      <c r="IQ934" s="51"/>
      <c r="IR934" s="51"/>
      <c r="IS934" s="51"/>
      <c r="IT934" s="51"/>
      <c r="IU934" s="51"/>
    </row>
    <row r="935" spans="1:255" ht="12.75" customHeight="1" x14ac:dyDescent="0.2">
      <c r="A935" s="61"/>
      <c r="B935" s="61"/>
      <c r="C935" s="61"/>
      <c r="D935" s="61"/>
      <c r="E935" s="6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  <c r="FU935" s="51"/>
      <c r="FV935" s="51"/>
      <c r="FW935" s="51"/>
      <c r="FX935" s="51"/>
      <c r="FY935" s="51"/>
      <c r="FZ935" s="51"/>
      <c r="GA935" s="51"/>
      <c r="GB935" s="51"/>
      <c r="GC935" s="51"/>
      <c r="GD935" s="51"/>
      <c r="GE935" s="51"/>
      <c r="GF935" s="51"/>
      <c r="GG935" s="51"/>
      <c r="GH935" s="51"/>
      <c r="GI935" s="51"/>
      <c r="GJ935" s="51"/>
      <c r="GK935" s="51"/>
      <c r="GL935" s="51"/>
      <c r="GM935" s="51"/>
      <c r="GN935" s="51"/>
      <c r="GO935" s="51"/>
      <c r="GP935" s="51"/>
      <c r="GQ935" s="51"/>
      <c r="GR935" s="51"/>
      <c r="GS935" s="51"/>
      <c r="GT935" s="51"/>
      <c r="GU935" s="51"/>
      <c r="GV935" s="51"/>
      <c r="GW935" s="51"/>
      <c r="GX935" s="51"/>
      <c r="GY935" s="51"/>
      <c r="GZ935" s="51"/>
      <c r="HA935" s="51"/>
      <c r="HB935" s="51"/>
      <c r="HC935" s="51"/>
      <c r="HD935" s="51"/>
      <c r="HE935" s="51"/>
      <c r="HF935" s="51"/>
      <c r="HG935" s="51"/>
      <c r="HH935" s="51"/>
      <c r="HI935" s="51"/>
      <c r="HJ935" s="51"/>
      <c r="HK935" s="51"/>
      <c r="HL935" s="51"/>
      <c r="HM935" s="51"/>
      <c r="HN935" s="51"/>
      <c r="HO935" s="51"/>
      <c r="HP935" s="51"/>
      <c r="HQ935" s="51"/>
      <c r="HR935" s="51"/>
      <c r="HS935" s="51"/>
      <c r="HT935" s="51"/>
      <c r="HU935" s="51"/>
      <c r="HV935" s="51"/>
      <c r="HW935" s="51"/>
      <c r="HX935" s="51"/>
      <c r="HY935" s="51"/>
      <c r="HZ935" s="51"/>
      <c r="IA935" s="51"/>
      <c r="IB935" s="51"/>
      <c r="IC935" s="51"/>
      <c r="ID935" s="51"/>
      <c r="IE935" s="51"/>
      <c r="IF935" s="51"/>
      <c r="IG935" s="51"/>
      <c r="IH935" s="51"/>
      <c r="II935" s="51"/>
      <c r="IJ935" s="51"/>
      <c r="IK935" s="51"/>
      <c r="IL935" s="51"/>
      <c r="IM935" s="51"/>
      <c r="IN935" s="51"/>
      <c r="IO935" s="51"/>
      <c r="IP935" s="51"/>
      <c r="IQ935" s="51"/>
      <c r="IR935" s="51"/>
      <c r="IS935" s="51"/>
      <c r="IT935" s="51"/>
      <c r="IU935" s="51"/>
    </row>
    <row r="936" spans="1:255" ht="12.75" customHeight="1" x14ac:dyDescent="0.2">
      <c r="A936" s="61"/>
      <c r="B936" s="61"/>
      <c r="C936" s="61"/>
      <c r="D936" s="61"/>
      <c r="E936" s="6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  <c r="FU936" s="51"/>
      <c r="FV936" s="51"/>
      <c r="FW936" s="51"/>
      <c r="FX936" s="51"/>
      <c r="FY936" s="51"/>
      <c r="FZ936" s="51"/>
      <c r="GA936" s="51"/>
      <c r="GB936" s="51"/>
      <c r="GC936" s="51"/>
      <c r="GD936" s="51"/>
      <c r="GE936" s="51"/>
      <c r="GF936" s="51"/>
      <c r="GG936" s="51"/>
      <c r="GH936" s="51"/>
      <c r="GI936" s="51"/>
      <c r="GJ936" s="51"/>
      <c r="GK936" s="51"/>
      <c r="GL936" s="51"/>
      <c r="GM936" s="51"/>
      <c r="GN936" s="51"/>
      <c r="GO936" s="51"/>
      <c r="GP936" s="51"/>
      <c r="GQ936" s="51"/>
      <c r="GR936" s="51"/>
      <c r="GS936" s="51"/>
      <c r="GT936" s="51"/>
      <c r="GU936" s="51"/>
      <c r="GV936" s="51"/>
      <c r="GW936" s="51"/>
      <c r="GX936" s="51"/>
      <c r="GY936" s="51"/>
      <c r="GZ936" s="51"/>
      <c r="HA936" s="51"/>
      <c r="HB936" s="51"/>
      <c r="HC936" s="51"/>
      <c r="HD936" s="51"/>
      <c r="HE936" s="51"/>
      <c r="HF936" s="51"/>
      <c r="HG936" s="51"/>
      <c r="HH936" s="51"/>
      <c r="HI936" s="51"/>
      <c r="HJ936" s="51"/>
      <c r="HK936" s="51"/>
      <c r="HL936" s="51"/>
      <c r="HM936" s="51"/>
      <c r="HN936" s="51"/>
      <c r="HO936" s="51"/>
      <c r="HP936" s="51"/>
      <c r="HQ936" s="51"/>
      <c r="HR936" s="51"/>
      <c r="HS936" s="51"/>
      <c r="HT936" s="51"/>
      <c r="HU936" s="51"/>
      <c r="HV936" s="51"/>
      <c r="HW936" s="51"/>
      <c r="HX936" s="51"/>
      <c r="HY936" s="51"/>
      <c r="HZ936" s="51"/>
      <c r="IA936" s="51"/>
      <c r="IB936" s="51"/>
      <c r="IC936" s="51"/>
      <c r="ID936" s="51"/>
      <c r="IE936" s="51"/>
      <c r="IF936" s="51"/>
      <c r="IG936" s="51"/>
      <c r="IH936" s="51"/>
      <c r="II936" s="51"/>
      <c r="IJ936" s="51"/>
      <c r="IK936" s="51"/>
      <c r="IL936" s="51"/>
      <c r="IM936" s="51"/>
      <c r="IN936" s="51"/>
      <c r="IO936" s="51"/>
      <c r="IP936" s="51"/>
      <c r="IQ936" s="51"/>
      <c r="IR936" s="51"/>
      <c r="IS936" s="51"/>
      <c r="IT936" s="51"/>
      <c r="IU936" s="51"/>
    </row>
    <row r="937" spans="1:255" ht="12.75" customHeight="1" x14ac:dyDescent="0.2">
      <c r="A937" s="61"/>
      <c r="B937" s="61"/>
      <c r="C937" s="61"/>
      <c r="D937" s="61"/>
      <c r="E937" s="6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  <c r="FU937" s="51"/>
      <c r="FV937" s="51"/>
      <c r="FW937" s="51"/>
      <c r="FX937" s="51"/>
      <c r="FY937" s="51"/>
      <c r="FZ937" s="51"/>
      <c r="GA937" s="51"/>
      <c r="GB937" s="51"/>
      <c r="GC937" s="51"/>
      <c r="GD937" s="51"/>
      <c r="GE937" s="51"/>
      <c r="GF937" s="51"/>
      <c r="GG937" s="51"/>
      <c r="GH937" s="51"/>
      <c r="GI937" s="51"/>
      <c r="GJ937" s="51"/>
      <c r="GK937" s="51"/>
      <c r="GL937" s="51"/>
      <c r="GM937" s="51"/>
      <c r="GN937" s="51"/>
      <c r="GO937" s="51"/>
      <c r="GP937" s="51"/>
      <c r="GQ937" s="51"/>
      <c r="GR937" s="51"/>
      <c r="GS937" s="51"/>
      <c r="GT937" s="51"/>
      <c r="GU937" s="51"/>
      <c r="GV937" s="51"/>
      <c r="GW937" s="51"/>
      <c r="GX937" s="51"/>
      <c r="GY937" s="51"/>
      <c r="GZ937" s="51"/>
      <c r="HA937" s="51"/>
      <c r="HB937" s="51"/>
      <c r="HC937" s="51"/>
      <c r="HD937" s="51"/>
      <c r="HE937" s="51"/>
      <c r="HF937" s="51"/>
      <c r="HG937" s="51"/>
      <c r="HH937" s="51"/>
      <c r="HI937" s="51"/>
      <c r="HJ937" s="51"/>
      <c r="HK937" s="51"/>
      <c r="HL937" s="51"/>
      <c r="HM937" s="51"/>
      <c r="HN937" s="51"/>
      <c r="HO937" s="51"/>
      <c r="HP937" s="51"/>
      <c r="HQ937" s="51"/>
      <c r="HR937" s="51"/>
      <c r="HS937" s="51"/>
      <c r="HT937" s="51"/>
      <c r="HU937" s="51"/>
      <c r="HV937" s="51"/>
      <c r="HW937" s="51"/>
      <c r="HX937" s="51"/>
      <c r="HY937" s="51"/>
      <c r="HZ937" s="51"/>
      <c r="IA937" s="51"/>
      <c r="IB937" s="51"/>
      <c r="IC937" s="51"/>
      <c r="ID937" s="51"/>
      <c r="IE937" s="51"/>
      <c r="IF937" s="51"/>
      <c r="IG937" s="51"/>
      <c r="IH937" s="51"/>
      <c r="II937" s="51"/>
      <c r="IJ937" s="51"/>
      <c r="IK937" s="51"/>
      <c r="IL937" s="51"/>
      <c r="IM937" s="51"/>
      <c r="IN937" s="51"/>
      <c r="IO937" s="51"/>
      <c r="IP937" s="51"/>
      <c r="IQ937" s="51"/>
      <c r="IR937" s="51"/>
      <c r="IS937" s="51"/>
      <c r="IT937" s="51"/>
      <c r="IU937" s="51"/>
    </row>
    <row r="938" spans="1:255" ht="12.75" customHeight="1" x14ac:dyDescent="0.2">
      <c r="A938" s="61"/>
      <c r="B938" s="61"/>
      <c r="C938" s="61"/>
      <c r="D938" s="61"/>
      <c r="E938" s="6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  <c r="FU938" s="51"/>
      <c r="FV938" s="51"/>
      <c r="FW938" s="51"/>
      <c r="FX938" s="51"/>
      <c r="FY938" s="51"/>
      <c r="FZ938" s="51"/>
      <c r="GA938" s="51"/>
      <c r="GB938" s="51"/>
      <c r="GC938" s="51"/>
      <c r="GD938" s="51"/>
      <c r="GE938" s="51"/>
      <c r="GF938" s="51"/>
      <c r="GG938" s="51"/>
      <c r="GH938" s="51"/>
      <c r="GI938" s="51"/>
      <c r="GJ938" s="51"/>
      <c r="GK938" s="51"/>
      <c r="GL938" s="51"/>
      <c r="GM938" s="51"/>
      <c r="GN938" s="51"/>
      <c r="GO938" s="51"/>
      <c r="GP938" s="51"/>
      <c r="GQ938" s="51"/>
      <c r="GR938" s="51"/>
      <c r="GS938" s="51"/>
      <c r="GT938" s="51"/>
      <c r="GU938" s="51"/>
      <c r="GV938" s="51"/>
      <c r="GW938" s="51"/>
      <c r="GX938" s="51"/>
      <c r="GY938" s="51"/>
      <c r="GZ938" s="51"/>
      <c r="HA938" s="51"/>
      <c r="HB938" s="51"/>
      <c r="HC938" s="51"/>
      <c r="HD938" s="51"/>
      <c r="HE938" s="51"/>
      <c r="HF938" s="51"/>
      <c r="HG938" s="51"/>
      <c r="HH938" s="51"/>
      <c r="HI938" s="51"/>
      <c r="HJ938" s="51"/>
      <c r="HK938" s="51"/>
      <c r="HL938" s="51"/>
      <c r="HM938" s="51"/>
      <c r="HN938" s="51"/>
      <c r="HO938" s="51"/>
      <c r="HP938" s="51"/>
      <c r="HQ938" s="51"/>
      <c r="HR938" s="51"/>
      <c r="HS938" s="51"/>
      <c r="HT938" s="51"/>
      <c r="HU938" s="51"/>
      <c r="HV938" s="51"/>
      <c r="HW938" s="51"/>
      <c r="HX938" s="51"/>
      <c r="HY938" s="51"/>
      <c r="HZ938" s="51"/>
      <c r="IA938" s="51"/>
      <c r="IB938" s="51"/>
      <c r="IC938" s="51"/>
      <c r="ID938" s="51"/>
      <c r="IE938" s="51"/>
      <c r="IF938" s="51"/>
      <c r="IG938" s="51"/>
      <c r="IH938" s="51"/>
      <c r="II938" s="51"/>
      <c r="IJ938" s="51"/>
      <c r="IK938" s="51"/>
      <c r="IL938" s="51"/>
      <c r="IM938" s="51"/>
      <c r="IN938" s="51"/>
      <c r="IO938" s="51"/>
      <c r="IP938" s="51"/>
      <c r="IQ938" s="51"/>
      <c r="IR938" s="51"/>
      <c r="IS938" s="51"/>
      <c r="IT938" s="51"/>
      <c r="IU938" s="51"/>
    </row>
    <row r="939" spans="1:255" ht="12.75" customHeight="1" x14ac:dyDescent="0.2">
      <c r="A939" s="61"/>
      <c r="B939" s="61"/>
      <c r="C939" s="61"/>
      <c r="D939" s="61"/>
      <c r="E939" s="6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  <c r="FU939" s="51"/>
      <c r="FV939" s="51"/>
      <c r="FW939" s="51"/>
      <c r="FX939" s="51"/>
      <c r="FY939" s="51"/>
      <c r="FZ939" s="51"/>
      <c r="GA939" s="51"/>
      <c r="GB939" s="51"/>
      <c r="GC939" s="51"/>
      <c r="GD939" s="51"/>
      <c r="GE939" s="51"/>
      <c r="GF939" s="51"/>
      <c r="GG939" s="51"/>
      <c r="GH939" s="51"/>
      <c r="GI939" s="51"/>
      <c r="GJ939" s="51"/>
      <c r="GK939" s="51"/>
      <c r="GL939" s="51"/>
      <c r="GM939" s="51"/>
      <c r="GN939" s="51"/>
      <c r="GO939" s="51"/>
      <c r="GP939" s="51"/>
      <c r="GQ939" s="51"/>
      <c r="GR939" s="51"/>
      <c r="GS939" s="51"/>
      <c r="GT939" s="51"/>
      <c r="GU939" s="51"/>
      <c r="GV939" s="51"/>
      <c r="GW939" s="51"/>
      <c r="GX939" s="51"/>
      <c r="GY939" s="51"/>
      <c r="GZ939" s="51"/>
      <c r="HA939" s="51"/>
      <c r="HB939" s="51"/>
      <c r="HC939" s="51"/>
      <c r="HD939" s="51"/>
      <c r="HE939" s="51"/>
      <c r="HF939" s="51"/>
      <c r="HG939" s="51"/>
      <c r="HH939" s="51"/>
      <c r="HI939" s="51"/>
      <c r="HJ939" s="51"/>
      <c r="HK939" s="51"/>
      <c r="HL939" s="51"/>
      <c r="HM939" s="51"/>
      <c r="HN939" s="51"/>
      <c r="HO939" s="51"/>
      <c r="HP939" s="51"/>
      <c r="HQ939" s="51"/>
      <c r="HR939" s="51"/>
      <c r="HS939" s="51"/>
      <c r="HT939" s="51"/>
      <c r="HU939" s="51"/>
      <c r="HV939" s="51"/>
      <c r="HW939" s="51"/>
      <c r="HX939" s="51"/>
      <c r="HY939" s="51"/>
      <c r="HZ939" s="51"/>
      <c r="IA939" s="51"/>
      <c r="IB939" s="51"/>
      <c r="IC939" s="51"/>
      <c r="ID939" s="51"/>
      <c r="IE939" s="51"/>
      <c r="IF939" s="51"/>
      <c r="IG939" s="51"/>
      <c r="IH939" s="51"/>
      <c r="II939" s="51"/>
      <c r="IJ939" s="51"/>
      <c r="IK939" s="51"/>
      <c r="IL939" s="51"/>
      <c r="IM939" s="51"/>
      <c r="IN939" s="51"/>
      <c r="IO939" s="51"/>
      <c r="IP939" s="51"/>
      <c r="IQ939" s="51"/>
      <c r="IR939" s="51"/>
      <c r="IS939" s="51"/>
      <c r="IT939" s="51"/>
      <c r="IU939" s="51"/>
    </row>
    <row r="940" spans="1:255" ht="12.75" customHeight="1" x14ac:dyDescent="0.2">
      <c r="A940" s="61"/>
      <c r="B940" s="61"/>
      <c r="C940" s="61"/>
      <c r="D940" s="61"/>
      <c r="E940" s="6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  <c r="FU940" s="51"/>
      <c r="FV940" s="51"/>
      <c r="FW940" s="51"/>
      <c r="FX940" s="51"/>
      <c r="FY940" s="51"/>
      <c r="FZ940" s="51"/>
      <c r="GA940" s="51"/>
      <c r="GB940" s="51"/>
      <c r="GC940" s="51"/>
      <c r="GD940" s="51"/>
      <c r="GE940" s="51"/>
      <c r="GF940" s="51"/>
      <c r="GG940" s="51"/>
      <c r="GH940" s="51"/>
      <c r="GI940" s="51"/>
      <c r="GJ940" s="51"/>
      <c r="GK940" s="51"/>
      <c r="GL940" s="51"/>
      <c r="GM940" s="51"/>
      <c r="GN940" s="51"/>
      <c r="GO940" s="51"/>
      <c r="GP940" s="51"/>
      <c r="GQ940" s="51"/>
      <c r="GR940" s="51"/>
      <c r="GS940" s="51"/>
      <c r="GT940" s="51"/>
      <c r="GU940" s="51"/>
      <c r="GV940" s="51"/>
      <c r="GW940" s="51"/>
      <c r="GX940" s="51"/>
      <c r="GY940" s="51"/>
      <c r="GZ940" s="51"/>
      <c r="HA940" s="51"/>
      <c r="HB940" s="51"/>
      <c r="HC940" s="51"/>
      <c r="HD940" s="51"/>
      <c r="HE940" s="51"/>
      <c r="HF940" s="51"/>
      <c r="HG940" s="51"/>
      <c r="HH940" s="51"/>
      <c r="HI940" s="51"/>
      <c r="HJ940" s="51"/>
      <c r="HK940" s="51"/>
      <c r="HL940" s="51"/>
      <c r="HM940" s="51"/>
      <c r="HN940" s="51"/>
      <c r="HO940" s="51"/>
      <c r="HP940" s="51"/>
      <c r="HQ940" s="51"/>
      <c r="HR940" s="51"/>
      <c r="HS940" s="51"/>
      <c r="HT940" s="51"/>
      <c r="HU940" s="51"/>
      <c r="HV940" s="51"/>
      <c r="HW940" s="51"/>
      <c r="HX940" s="51"/>
      <c r="HY940" s="51"/>
      <c r="HZ940" s="51"/>
      <c r="IA940" s="51"/>
      <c r="IB940" s="51"/>
      <c r="IC940" s="51"/>
      <c r="ID940" s="51"/>
      <c r="IE940" s="51"/>
      <c r="IF940" s="51"/>
      <c r="IG940" s="51"/>
      <c r="IH940" s="51"/>
      <c r="II940" s="51"/>
      <c r="IJ940" s="51"/>
      <c r="IK940" s="51"/>
      <c r="IL940" s="51"/>
      <c r="IM940" s="51"/>
      <c r="IN940" s="51"/>
      <c r="IO940" s="51"/>
      <c r="IP940" s="51"/>
      <c r="IQ940" s="51"/>
      <c r="IR940" s="51"/>
      <c r="IS940" s="51"/>
      <c r="IT940" s="51"/>
      <c r="IU940" s="51"/>
    </row>
    <row r="941" spans="1:255" ht="12.75" customHeight="1" x14ac:dyDescent="0.2">
      <c r="A941" s="61"/>
      <c r="B941" s="61"/>
      <c r="C941" s="61"/>
      <c r="D941" s="61"/>
      <c r="E941" s="6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  <c r="FU941" s="51"/>
      <c r="FV941" s="51"/>
      <c r="FW941" s="51"/>
      <c r="FX941" s="51"/>
      <c r="FY941" s="51"/>
      <c r="FZ941" s="51"/>
      <c r="GA941" s="51"/>
      <c r="GB941" s="51"/>
      <c r="GC941" s="51"/>
      <c r="GD941" s="51"/>
      <c r="GE941" s="51"/>
      <c r="GF941" s="51"/>
      <c r="GG941" s="51"/>
      <c r="GH941" s="51"/>
      <c r="GI941" s="51"/>
      <c r="GJ941" s="51"/>
      <c r="GK941" s="51"/>
      <c r="GL941" s="51"/>
      <c r="GM941" s="51"/>
      <c r="GN941" s="51"/>
      <c r="GO941" s="51"/>
      <c r="GP941" s="51"/>
      <c r="GQ941" s="51"/>
      <c r="GR941" s="51"/>
      <c r="GS941" s="51"/>
      <c r="GT941" s="51"/>
      <c r="GU941" s="51"/>
      <c r="GV941" s="51"/>
      <c r="GW941" s="51"/>
      <c r="GX941" s="51"/>
      <c r="GY941" s="51"/>
      <c r="GZ941" s="51"/>
      <c r="HA941" s="51"/>
      <c r="HB941" s="51"/>
      <c r="HC941" s="51"/>
      <c r="HD941" s="51"/>
      <c r="HE941" s="51"/>
      <c r="HF941" s="51"/>
      <c r="HG941" s="51"/>
      <c r="HH941" s="51"/>
      <c r="HI941" s="51"/>
      <c r="HJ941" s="51"/>
      <c r="HK941" s="51"/>
      <c r="HL941" s="51"/>
      <c r="HM941" s="51"/>
      <c r="HN941" s="51"/>
      <c r="HO941" s="51"/>
      <c r="HP941" s="51"/>
      <c r="HQ941" s="51"/>
      <c r="HR941" s="51"/>
      <c r="HS941" s="51"/>
      <c r="HT941" s="51"/>
      <c r="HU941" s="51"/>
      <c r="HV941" s="51"/>
      <c r="HW941" s="51"/>
      <c r="HX941" s="51"/>
      <c r="HY941" s="51"/>
      <c r="HZ941" s="51"/>
      <c r="IA941" s="51"/>
      <c r="IB941" s="51"/>
      <c r="IC941" s="51"/>
      <c r="ID941" s="51"/>
      <c r="IE941" s="51"/>
      <c r="IF941" s="51"/>
      <c r="IG941" s="51"/>
      <c r="IH941" s="51"/>
      <c r="II941" s="51"/>
      <c r="IJ941" s="51"/>
      <c r="IK941" s="51"/>
      <c r="IL941" s="51"/>
      <c r="IM941" s="51"/>
      <c r="IN941" s="51"/>
      <c r="IO941" s="51"/>
      <c r="IP941" s="51"/>
      <c r="IQ941" s="51"/>
      <c r="IR941" s="51"/>
      <c r="IS941" s="51"/>
      <c r="IT941" s="51"/>
      <c r="IU941" s="51"/>
    </row>
    <row r="942" spans="1:255" ht="12.75" customHeight="1" x14ac:dyDescent="0.2">
      <c r="A942" s="61"/>
      <c r="B942" s="61"/>
      <c r="C942" s="61"/>
      <c r="D942" s="61"/>
      <c r="E942" s="6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  <c r="FU942" s="51"/>
      <c r="FV942" s="51"/>
      <c r="FW942" s="51"/>
      <c r="FX942" s="51"/>
      <c r="FY942" s="51"/>
      <c r="FZ942" s="51"/>
      <c r="GA942" s="51"/>
      <c r="GB942" s="51"/>
      <c r="GC942" s="51"/>
      <c r="GD942" s="51"/>
      <c r="GE942" s="51"/>
      <c r="GF942" s="51"/>
      <c r="GG942" s="51"/>
      <c r="GH942" s="51"/>
      <c r="GI942" s="51"/>
      <c r="GJ942" s="51"/>
      <c r="GK942" s="51"/>
      <c r="GL942" s="51"/>
      <c r="GM942" s="51"/>
      <c r="GN942" s="51"/>
      <c r="GO942" s="51"/>
      <c r="GP942" s="51"/>
      <c r="GQ942" s="51"/>
      <c r="GR942" s="51"/>
      <c r="GS942" s="51"/>
      <c r="GT942" s="51"/>
      <c r="GU942" s="51"/>
      <c r="GV942" s="51"/>
      <c r="GW942" s="51"/>
      <c r="GX942" s="51"/>
      <c r="GY942" s="51"/>
      <c r="GZ942" s="51"/>
      <c r="HA942" s="51"/>
      <c r="HB942" s="51"/>
      <c r="HC942" s="51"/>
      <c r="HD942" s="51"/>
      <c r="HE942" s="51"/>
      <c r="HF942" s="51"/>
      <c r="HG942" s="51"/>
      <c r="HH942" s="51"/>
      <c r="HI942" s="51"/>
      <c r="HJ942" s="51"/>
      <c r="HK942" s="51"/>
      <c r="HL942" s="51"/>
      <c r="HM942" s="51"/>
      <c r="HN942" s="51"/>
      <c r="HO942" s="51"/>
      <c r="HP942" s="51"/>
      <c r="HQ942" s="51"/>
      <c r="HR942" s="51"/>
      <c r="HS942" s="51"/>
      <c r="HT942" s="51"/>
      <c r="HU942" s="51"/>
      <c r="HV942" s="51"/>
      <c r="HW942" s="51"/>
      <c r="HX942" s="51"/>
      <c r="HY942" s="51"/>
      <c r="HZ942" s="51"/>
      <c r="IA942" s="51"/>
      <c r="IB942" s="51"/>
      <c r="IC942" s="51"/>
      <c r="ID942" s="51"/>
      <c r="IE942" s="51"/>
      <c r="IF942" s="51"/>
      <c r="IG942" s="51"/>
      <c r="IH942" s="51"/>
      <c r="II942" s="51"/>
      <c r="IJ942" s="51"/>
      <c r="IK942" s="51"/>
      <c r="IL942" s="51"/>
      <c r="IM942" s="51"/>
      <c r="IN942" s="51"/>
      <c r="IO942" s="51"/>
      <c r="IP942" s="51"/>
      <c r="IQ942" s="51"/>
      <c r="IR942" s="51"/>
      <c r="IS942" s="51"/>
      <c r="IT942" s="51"/>
      <c r="IU942" s="51"/>
    </row>
    <row r="943" spans="1:255" ht="12.75" customHeight="1" x14ac:dyDescent="0.2">
      <c r="A943" s="61"/>
      <c r="B943" s="61"/>
      <c r="C943" s="61"/>
      <c r="D943" s="61"/>
      <c r="E943" s="6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  <c r="FU943" s="51"/>
      <c r="FV943" s="51"/>
      <c r="FW943" s="51"/>
      <c r="FX943" s="51"/>
      <c r="FY943" s="51"/>
      <c r="FZ943" s="51"/>
      <c r="GA943" s="51"/>
      <c r="GB943" s="51"/>
      <c r="GC943" s="51"/>
      <c r="GD943" s="51"/>
      <c r="GE943" s="51"/>
      <c r="GF943" s="51"/>
      <c r="GG943" s="51"/>
      <c r="GH943" s="51"/>
      <c r="GI943" s="51"/>
      <c r="GJ943" s="51"/>
      <c r="GK943" s="51"/>
      <c r="GL943" s="51"/>
      <c r="GM943" s="51"/>
      <c r="GN943" s="51"/>
      <c r="GO943" s="51"/>
      <c r="GP943" s="51"/>
      <c r="GQ943" s="51"/>
      <c r="GR943" s="51"/>
      <c r="GS943" s="51"/>
      <c r="GT943" s="51"/>
      <c r="GU943" s="51"/>
      <c r="GV943" s="51"/>
      <c r="GW943" s="51"/>
      <c r="GX943" s="51"/>
      <c r="GY943" s="51"/>
      <c r="GZ943" s="51"/>
      <c r="HA943" s="51"/>
      <c r="HB943" s="51"/>
      <c r="HC943" s="51"/>
      <c r="HD943" s="51"/>
      <c r="HE943" s="51"/>
      <c r="HF943" s="51"/>
      <c r="HG943" s="51"/>
      <c r="HH943" s="51"/>
      <c r="HI943" s="51"/>
      <c r="HJ943" s="51"/>
      <c r="HK943" s="51"/>
      <c r="HL943" s="51"/>
      <c r="HM943" s="51"/>
      <c r="HN943" s="51"/>
      <c r="HO943" s="51"/>
      <c r="HP943" s="51"/>
      <c r="HQ943" s="51"/>
      <c r="HR943" s="51"/>
      <c r="HS943" s="51"/>
      <c r="HT943" s="51"/>
      <c r="HU943" s="51"/>
      <c r="HV943" s="51"/>
      <c r="HW943" s="51"/>
      <c r="HX943" s="51"/>
      <c r="HY943" s="51"/>
      <c r="HZ943" s="51"/>
      <c r="IA943" s="51"/>
      <c r="IB943" s="51"/>
      <c r="IC943" s="51"/>
      <c r="ID943" s="51"/>
      <c r="IE943" s="51"/>
      <c r="IF943" s="51"/>
      <c r="IG943" s="51"/>
      <c r="IH943" s="51"/>
      <c r="II943" s="51"/>
      <c r="IJ943" s="51"/>
      <c r="IK943" s="51"/>
      <c r="IL943" s="51"/>
      <c r="IM943" s="51"/>
      <c r="IN943" s="51"/>
      <c r="IO943" s="51"/>
      <c r="IP943" s="51"/>
      <c r="IQ943" s="51"/>
      <c r="IR943" s="51"/>
      <c r="IS943" s="51"/>
      <c r="IT943" s="51"/>
      <c r="IU943" s="51"/>
    </row>
    <row r="944" spans="1:255" ht="12.75" customHeight="1" x14ac:dyDescent="0.2">
      <c r="A944" s="61"/>
      <c r="B944" s="61"/>
      <c r="C944" s="61"/>
      <c r="D944" s="61"/>
      <c r="E944" s="6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  <c r="FU944" s="51"/>
      <c r="FV944" s="51"/>
      <c r="FW944" s="51"/>
      <c r="FX944" s="51"/>
      <c r="FY944" s="51"/>
      <c r="FZ944" s="51"/>
      <c r="GA944" s="51"/>
      <c r="GB944" s="51"/>
      <c r="GC944" s="51"/>
      <c r="GD944" s="51"/>
      <c r="GE944" s="51"/>
      <c r="GF944" s="51"/>
      <c r="GG944" s="51"/>
      <c r="GH944" s="51"/>
      <c r="GI944" s="51"/>
      <c r="GJ944" s="51"/>
      <c r="GK944" s="51"/>
      <c r="GL944" s="51"/>
      <c r="GM944" s="51"/>
      <c r="GN944" s="51"/>
      <c r="GO944" s="51"/>
      <c r="GP944" s="51"/>
      <c r="GQ944" s="51"/>
      <c r="GR944" s="51"/>
      <c r="GS944" s="51"/>
      <c r="GT944" s="51"/>
      <c r="GU944" s="51"/>
      <c r="GV944" s="51"/>
      <c r="GW944" s="51"/>
      <c r="GX944" s="51"/>
      <c r="GY944" s="51"/>
      <c r="GZ944" s="51"/>
      <c r="HA944" s="51"/>
      <c r="HB944" s="51"/>
      <c r="HC944" s="51"/>
      <c r="HD944" s="51"/>
      <c r="HE944" s="51"/>
      <c r="HF944" s="51"/>
      <c r="HG944" s="51"/>
      <c r="HH944" s="51"/>
      <c r="HI944" s="51"/>
      <c r="HJ944" s="51"/>
      <c r="HK944" s="51"/>
      <c r="HL944" s="51"/>
      <c r="HM944" s="51"/>
      <c r="HN944" s="51"/>
      <c r="HO944" s="51"/>
      <c r="HP944" s="51"/>
      <c r="HQ944" s="51"/>
      <c r="HR944" s="51"/>
      <c r="HS944" s="51"/>
      <c r="HT944" s="51"/>
      <c r="HU944" s="51"/>
      <c r="HV944" s="51"/>
      <c r="HW944" s="51"/>
      <c r="HX944" s="51"/>
      <c r="HY944" s="51"/>
      <c r="HZ944" s="51"/>
      <c r="IA944" s="51"/>
      <c r="IB944" s="51"/>
      <c r="IC944" s="51"/>
      <c r="ID944" s="51"/>
      <c r="IE944" s="51"/>
      <c r="IF944" s="51"/>
      <c r="IG944" s="51"/>
      <c r="IH944" s="51"/>
      <c r="II944" s="51"/>
      <c r="IJ944" s="51"/>
      <c r="IK944" s="51"/>
      <c r="IL944" s="51"/>
      <c r="IM944" s="51"/>
      <c r="IN944" s="51"/>
      <c r="IO944" s="51"/>
      <c r="IP944" s="51"/>
      <c r="IQ944" s="51"/>
      <c r="IR944" s="51"/>
      <c r="IS944" s="51"/>
      <c r="IT944" s="51"/>
      <c r="IU944" s="51"/>
    </row>
    <row r="945" spans="1:255" ht="12.75" customHeight="1" x14ac:dyDescent="0.2">
      <c r="A945" s="61"/>
      <c r="B945" s="61"/>
      <c r="C945" s="61"/>
      <c r="D945" s="61"/>
      <c r="E945" s="6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  <c r="FU945" s="51"/>
      <c r="FV945" s="51"/>
      <c r="FW945" s="51"/>
      <c r="FX945" s="51"/>
      <c r="FY945" s="51"/>
      <c r="FZ945" s="51"/>
      <c r="GA945" s="51"/>
      <c r="GB945" s="51"/>
      <c r="GC945" s="51"/>
      <c r="GD945" s="51"/>
      <c r="GE945" s="51"/>
      <c r="GF945" s="51"/>
      <c r="GG945" s="51"/>
      <c r="GH945" s="51"/>
      <c r="GI945" s="51"/>
      <c r="GJ945" s="51"/>
      <c r="GK945" s="51"/>
      <c r="GL945" s="51"/>
      <c r="GM945" s="51"/>
      <c r="GN945" s="51"/>
      <c r="GO945" s="51"/>
      <c r="GP945" s="51"/>
      <c r="GQ945" s="51"/>
      <c r="GR945" s="51"/>
      <c r="GS945" s="51"/>
      <c r="GT945" s="51"/>
      <c r="GU945" s="51"/>
      <c r="GV945" s="51"/>
      <c r="GW945" s="51"/>
      <c r="GX945" s="51"/>
      <c r="GY945" s="51"/>
      <c r="GZ945" s="51"/>
      <c r="HA945" s="51"/>
      <c r="HB945" s="51"/>
      <c r="HC945" s="51"/>
      <c r="HD945" s="51"/>
      <c r="HE945" s="51"/>
      <c r="HF945" s="51"/>
      <c r="HG945" s="51"/>
      <c r="HH945" s="51"/>
      <c r="HI945" s="51"/>
      <c r="HJ945" s="51"/>
      <c r="HK945" s="51"/>
      <c r="HL945" s="51"/>
      <c r="HM945" s="51"/>
      <c r="HN945" s="51"/>
      <c r="HO945" s="51"/>
      <c r="HP945" s="51"/>
      <c r="HQ945" s="51"/>
      <c r="HR945" s="51"/>
      <c r="HS945" s="51"/>
      <c r="HT945" s="51"/>
      <c r="HU945" s="51"/>
      <c r="HV945" s="51"/>
      <c r="HW945" s="51"/>
      <c r="HX945" s="51"/>
      <c r="HY945" s="51"/>
      <c r="HZ945" s="51"/>
      <c r="IA945" s="51"/>
      <c r="IB945" s="51"/>
      <c r="IC945" s="51"/>
      <c r="ID945" s="51"/>
      <c r="IE945" s="51"/>
      <c r="IF945" s="51"/>
      <c r="IG945" s="51"/>
      <c r="IH945" s="51"/>
      <c r="II945" s="51"/>
      <c r="IJ945" s="51"/>
      <c r="IK945" s="51"/>
      <c r="IL945" s="51"/>
      <c r="IM945" s="51"/>
      <c r="IN945" s="51"/>
      <c r="IO945" s="51"/>
      <c r="IP945" s="51"/>
      <c r="IQ945" s="51"/>
      <c r="IR945" s="51"/>
      <c r="IS945" s="51"/>
      <c r="IT945" s="51"/>
      <c r="IU945" s="51"/>
    </row>
    <row r="946" spans="1:255" ht="12.75" customHeight="1" x14ac:dyDescent="0.2">
      <c r="A946" s="61"/>
      <c r="B946" s="61"/>
      <c r="C946" s="61"/>
      <c r="D946" s="61"/>
      <c r="E946" s="6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  <c r="FU946" s="51"/>
      <c r="FV946" s="51"/>
      <c r="FW946" s="51"/>
      <c r="FX946" s="51"/>
      <c r="FY946" s="51"/>
      <c r="FZ946" s="51"/>
      <c r="GA946" s="51"/>
      <c r="GB946" s="51"/>
      <c r="GC946" s="51"/>
      <c r="GD946" s="51"/>
      <c r="GE946" s="51"/>
      <c r="GF946" s="51"/>
      <c r="GG946" s="51"/>
      <c r="GH946" s="51"/>
      <c r="GI946" s="51"/>
      <c r="GJ946" s="51"/>
      <c r="GK946" s="51"/>
      <c r="GL946" s="51"/>
      <c r="GM946" s="51"/>
      <c r="GN946" s="51"/>
      <c r="GO946" s="51"/>
      <c r="GP946" s="51"/>
      <c r="GQ946" s="51"/>
      <c r="GR946" s="51"/>
      <c r="GS946" s="51"/>
      <c r="GT946" s="51"/>
      <c r="GU946" s="51"/>
      <c r="GV946" s="51"/>
      <c r="GW946" s="51"/>
      <c r="GX946" s="51"/>
      <c r="GY946" s="51"/>
      <c r="GZ946" s="51"/>
      <c r="HA946" s="51"/>
      <c r="HB946" s="51"/>
      <c r="HC946" s="51"/>
      <c r="HD946" s="51"/>
      <c r="HE946" s="51"/>
      <c r="HF946" s="51"/>
      <c r="HG946" s="51"/>
      <c r="HH946" s="51"/>
      <c r="HI946" s="51"/>
      <c r="HJ946" s="51"/>
      <c r="HK946" s="51"/>
      <c r="HL946" s="51"/>
      <c r="HM946" s="51"/>
      <c r="HN946" s="51"/>
      <c r="HO946" s="51"/>
      <c r="HP946" s="51"/>
      <c r="HQ946" s="51"/>
      <c r="HR946" s="51"/>
      <c r="HS946" s="51"/>
      <c r="HT946" s="51"/>
      <c r="HU946" s="51"/>
      <c r="HV946" s="51"/>
      <c r="HW946" s="51"/>
      <c r="HX946" s="51"/>
      <c r="HY946" s="51"/>
      <c r="HZ946" s="51"/>
      <c r="IA946" s="51"/>
      <c r="IB946" s="51"/>
      <c r="IC946" s="51"/>
      <c r="ID946" s="51"/>
      <c r="IE946" s="51"/>
      <c r="IF946" s="51"/>
      <c r="IG946" s="51"/>
      <c r="IH946" s="51"/>
      <c r="II946" s="51"/>
      <c r="IJ946" s="51"/>
      <c r="IK946" s="51"/>
      <c r="IL946" s="51"/>
      <c r="IM946" s="51"/>
      <c r="IN946" s="51"/>
      <c r="IO946" s="51"/>
      <c r="IP946" s="51"/>
      <c r="IQ946" s="51"/>
      <c r="IR946" s="51"/>
      <c r="IS946" s="51"/>
      <c r="IT946" s="51"/>
      <c r="IU946" s="51"/>
    </row>
    <row r="947" spans="1:255" ht="12.75" customHeight="1" x14ac:dyDescent="0.2">
      <c r="A947" s="61"/>
      <c r="B947" s="61"/>
      <c r="C947" s="61"/>
      <c r="D947" s="61"/>
      <c r="E947" s="6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  <c r="FU947" s="51"/>
      <c r="FV947" s="51"/>
      <c r="FW947" s="51"/>
      <c r="FX947" s="51"/>
      <c r="FY947" s="51"/>
      <c r="FZ947" s="51"/>
      <c r="GA947" s="51"/>
      <c r="GB947" s="51"/>
      <c r="GC947" s="51"/>
      <c r="GD947" s="51"/>
      <c r="GE947" s="51"/>
      <c r="GF947" s="51"/>
      <c r="GG947" s="51"/>
      <c r="GH947" s="51"/>
      <c r="GI947" s="51"/>
      <c r="GJ947" s="51"/>
      <c r="GK947" s="51"/>
      <c r="GL947" s="51"/>
      <c r="GM947" s="51"/>
      <c r="GN947" s="51"/>
      <c r="GO947" s="51"/>
      <c r="GP947" s="51"/>
      <c r="GQ947" s="51"/>
      <c r="GR947" s="51"/>
      <c r="GS947" s="51"/>
      <c r="GT947" s="51"/>
      <c r="GU947" s="51"/>
      <c r="GV947" s="51"/>
      <c r="GW947" s="51"/>
      <c r="GX947" s="51"/>
      <c r="GY947" s="51"/>
      <c r="GZ947" s="51"/>
      <c r="HA947" s="51"/>
      <c r="HB947" s="51"/>
      <c r="HC947" s="51"/>
      <c r="HD947" s="51"/>
      <c r="HE947" s="51"/>
      <c r="HF947" s="51"/>
      <c r="HG947" s="51"/>
      <c r="HH947" s="51"/>
      <c r="HI947" s="51"/>
      <c r="HJ947" s="51"/>
      <c r="HK947" s="51"/>
      <c r="HL947" s="51"/>
      <c r="HM947" s="51"/>
      <c r="HN947" s="51"/>
      <c r="HO947" s="51"/>
      <c r="HP947" s="51"/>
      <c r="HQ947" s="51"/>
      <c r="HR947" s="51"/>
      <c r="HS947" s="51"/>
      <c r="HT947" s="51"/>
      <c r="HU947" s="51"/>
      <c r="HV947" s="51"/>
      <c r="HW947" s="51"/>
      <c r="HX947" s="51"/>
      <c r="HY947" s="51"/>
      <c r="HZ947" s="51"/>
      <c r="IA947" s="51"/>
      <c r="IB947" s="51"/>
      <c r="IC947" s="51"/>
      <c r="ID947" s="51"/>
      <c r="IE947" s="51"/>
      <c r="IF947" s="51"/>
      <c r="IG947" s="51"/>
      <c r="IH947" s="51"/>
      <c r="II947" s="51"/>
      <c r="IJ947" s="51"/>
      <c r="IK947" s="51"/>
      <c r="IL947" s="51"/>
      <c r="IM947" s="51"/>
      <c r="IN947" s="51"/>
      <c r="IO947" s="51"/>
      <c r="IP947" s="51"/>
      <c r="IQ947" s="51"/>
      <c r="IR947" s="51"/>
      <c r="IS947" s="51"/>
      <c r="IT947" s="51"/>
      <c r="IU947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2" r:id="rId1"/>
    <hyperlink ref="E3" r:id="rId2"/>
    <hyperlink ref="E5" r:id="rId3"/>
    <hyperlink ref="E7" r:id="rId4"/>
    <hyperlink ref="E8" r:id="rId5"/>
    <hyperlink ref="E9" r:id="rId6"/>
    <hyperlink ref="E11" r:id="rId7"/>
    <hyperlink ref="E14" r:id="rId8"/>
    <hyperlink ref="E15" r:id="rId9"/>
    <hyperlink ref="E16" r:id="rId10"/>
    <hyperlink ref="E17" r:id="rId11"/>
    <hyperlink ref="E19" r:id="rId12"/>
    <hyperlink ref="E20" r:id="rId13"/>
    <hyperlink ref="E21" r:id="rId14"/>
    <hyperlink ref="E22" r:id="rId15"/>
    <hyperlink ref="E24" r:id="rId16"/>
    <hyperlink ref="E25" r:id="rId17"/>
    <hyperlink ref="E26" r:id="rId18"/>
    <hyperlink ref="E27" r:id="rId19"/>
    <hyperlink ref="E28" r:id="rId20"/>
    <hyperlink ref="E30" r:id="rId21"/>
    <hyperlink ref="E31" r:id="rId22"/>
    <hyperlink ref="E32" r:id="rId23"/>
    <hyperlink ref="E33" r:id="rId24"/>
    <hyperlink ref="E34" r:id="rId25"/>
    <hyperlink ref="E36" r:id="rId26"/>
    <hyperlink ref="E37" r:id="rId27"/>
    <hyperlink ref="E38" r:id="rId28"/>
    <hyperlink ref="E39" r:id="rId29"/>
    <hyperlink ref="E40" r:id="rId30"/>
    <hyperlink ref="E41" r:id="rId31"/>
    <hyperlink ref="E42" r:id="rId32"/>
    <hyperlink ref="E43" r:id="rId33"/>
    <hyperlink ref="E44" r:id="rId34"/>
    <hyperlink ref="E45" r:id="rId35"/>
  </hyperlinks>
  <pageMargins left="0.7" right="0.7" top="0.75" bottom="0.75" header="0" footer="0"/>
  <pageSetup orientation="landscape" r:id="rId3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U975"/>
  <sheetViews>
    <sheetView windowProtection="1" workbookViewId="0">
      <selection activeCell="E22" sqref="E22"/>
    </sheetView>
  </sheetViews>
  <sheetFormatPr baseColWidth="10" defaultColWidth="14.42578125" defaultRowHeight="15" customHeight="1" x14ac:dyDescent="0.2"/>
  <cols>
    <col min="1" max="1" width="42" style="52" customWidth="1"/>
    <col min="2" max="2" width="11.85546875" style="52" customWidth="1"/>
    <col min="3" max="4" width="17.28515625" style="52" customWidth="1"/>
    <col min="5" max="5" width="34.85546875" style="52" customWidth="1"/>
    <col min="6" max="255" width="17.28515625" style="52" customWidth="1"/>
    <col min="256" max="16384" width="14.42578125" style="52"/>
  </cols>
  <sheetData>
    <row r="1" spans="1:255" ht="12.75" customHeight="1" x14ac:dyDescent="0.2">
      <c r="A1" s="50" t="s">
        <v>434</v>
      </c>
      <c r="B1" s="50" t="s">
        <v>1</v>
      </c>
      <c r="C1" s="50" t="s">
        <v>2</v>
      </c>
      <c r="D1" s="50" t="s">
        <v>3</v>
      </c>
      <c r="E1" s="50" t="s">
        <v>4</v>
      </c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</row>
    <row r="2" spans="1:255" ht="12.75" customHeight="1" x14ac:dyDescent="0.2">
      <c r="A2" s="50" t="s">
        <v>435</v>
      </c>
      <c r="B2" s="50" t="s">
        <v>107</v>
      </c>
      <c r="C2" s="50" t="s">
        <v>436</v>
      </c>
      <c r="D2" s="50" t="s">
        <v>26</v>
      </c>
      <c r="E2" s="53" t="s">
        <v>437</v>
      </c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</row>
    <row r="3" spans="1:255" ht="12.75" customHeight="1" x14ac:dyDescent="0.2">
      <c r="A3" s="50" t="s">
        <v>438</v>
      </c>
      <c r="B3" s="50" t="s">
        <v>116</v>
      </c>
      <c r="C3" s="50" t="s">
        <v>117</v>
      </c>
      <c r="D3" s="50" t="s">
        <v>17</v>
      </c>
      <c r="E3" s="53" t="s">
        <v>439</v>
      </c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</row>
    <row r="4" spans="1:255" ht="12.75" customHeight="1" x14ac:dyDescent="0.2">
      <c r="A4" s="50" t="s">
        <v>440</v>
      </c>
      <c r="B4" s="50" t="s">
        <v>116</v>
      </c>
      <c r="C4" s="50" t="s">
        <v>126</v>
      </c>
      <c r="D4" s="50" t="s">
        <v>26</v>
      </c>
      <c r="E4" s="55" t="s">
        <v>441</v>
      </c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</row>
    <row r="5" spans="1:255" ht="12.75" customHeight="1" x14ac:dyDescent="0.2">
      <c r="A5" s="50" t="s">
        <v>442</v>
      </c>
      <c r="B5" s="50" t="s">
        <v>116</v>
      </c>
      <c r="C5" s="50" t="s">
        <v>126</v>
      </c>
      <c r="D5" s="50" t="s">
        <v>28</v>
      </c>
      <c r="E5" s="55" t="s">
        <v>443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</row>
    <row r="6" spans="1:255" ht="12.75" customHeight="1" x14ac:dyDescent="0.2">
      <c r="A6" s="50" t="s">
        <v>444</v>
      </c>
      <c r="B6" s="50" t="s">
        <v>116</v>
      </c>
      <c r="C6" s="50" t="s">
        <v>193</v>
      </c>
      <c r="D6" s="50" t="s">
        <v>33</v>
      </c>
      <c r="E6" s="55" t="s">
        <v>445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</row>
    <row r="7" spans="1:255" ht="12.75" customHeight="1" x14ac:dyDescent="0.2">
      <c r="A7" s="50" t="s">
        <v>446</v>
      </c>
      <c r="B7" s="50" t="s">
        <v>116</v>
      </c>
      <c r="C7" s="50" t="s">
        <v>193</v>
      </c>
      <c r="D7" s="50" t="s">
        <v>43</v>
      </c>
      <c r="E7" s="55" t="s">
        <v>447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</row>
    <row r="8" spans="1:255" ht="12.75" customHeight="1" x14ac:dyDescent="0.2">
      <c r="A8" s="50" t="s">
        <v>448</v>
      </c>
      <c r="B8" s="50" t="s">
        <v>116</v>
      </c>
      <c r="C8" s="50" t="s">
        <v>193</v>
      </c>
      <c r="D8" s="50" t="s">
        <v>69</v>
      </c>
      <c r="E8" s="55" t="s">
        <v>449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</row>
    <row r="9" spans="1:255" ht="12.75" customHeight="1" x14ac:dyDescent="0.2">
      <c r="A9" s="50" t="s">
        <v>450</v>
      </c>
      <c r="B9" s="50" t="s">
        <v>116</v>
      </c>
      <c r="C9" s="50" t="s">
        <v>136</v>
      </c>
      <c r="D9" s="50" t="s">
        <v>33</v>
      </c>
      <c r="E9" s="53" t="s">
        <v>451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</row>
    <row r="10" spans="1:255" ht="12.75" customHeight="1" x14ac:dyDescent="0.2">
      <c r="A10" s="50" t="s">
        <v>452</v>
      </c>
      <c r="B10" s="50" t="s">
        <v>116</v>
      </c>
      <c r="C10" s="50" t="s">
        <v>453</v>
      </c>
      <c r="D10" s="50" t="s">
        <v>33</v>
      </c>
      <c r="E10" s="55" t="s">
        <v>137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</row>
    <row r="11" spans="1:255" ht="12.75" customHeight="1" x14ac:dyDescent="0.2">
      <c r="A11" s="50" t="s">
        <v>454</v>
      </c>
      <c r="B11" s="50" t="s">
        <v>455</v>
      </c>
      <c r="C11" s="50" t="s">
        <v>456</v>
      </c>
      <c r="D11" s="50" t="s">
        <v>26</v>
      </c>
      <c r="E11" s="53" t="s">
        <v>457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</row>
    <row r="12" spans="1:255" ht="12.75" customHeight="1" x14ac:dyDescent="0.2">
      <c r="A12" s="50" t="s">
        <v>458</v>
      </c>
      <c r="B12" s="50" t="s">
        <v>455</v>
      </c>
      <c r="C12" s="50" t="s">
        <v>459</v>
      </c>
      <c r="D12" s="50" t="s">
        <v>65</v>
      </c>
      <c r="E12" s="55" t="s">
        <v>460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ht="12.75" customHeight="1" x14ac:dyDescent="0.2">
      <c r="A13" s="50" t="s">
        <v>461</v>
      </c>
      <c r="B13" s="50" t="s">
        <v>455</v>
      </c>
      <c r="C13" s="50" t="s">
        <v>462</v>
      </c>
      <c r="D13" s="50" t="s">
        <v>13</v>
      </c>
      <c r="E13" s="55" t="s">
        <v>463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</row>
    <row r="14" spans="1:255" ht="12.75" customHeight="1" x14ac:dyDescent="0.2">
      <c r="A14" s="50" t="s">
        <v>464</v>
      </c>
      <c r="B14" s="50" t="s">
        <v>465</v>
      </c>
      <c r="C14" s="50" t="s">
        <v>466</v>
      </c>
      <c r="D14" s="50" t="s">
        <v>21</v>
      </c>
      <c r="E14" s="55" t="s">
        <v>467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</row>
    <row r="15" spans="1:255" ht="12.75" customHeight="1" x14ac:dyDescent="0.2">
      <c r="A15" s="50" t="s">
        <v>468</v>
      </c>
      <c r="B15" s="50" t="s">
        <v>465</v>
      </c>
      <c r="C15" s="50" t="s">
        <v>466</v>
      </c>
      <c r="D15" s="50" t="s">
        <v>28</v>
      </c>
      <c r="E15" s="55" t="s">
        <v>469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</row>
    <row r="16" spans="1:255" ht="12.75" customHeight="1" x14ac:dyDescent="0.2">
      <c r="A16" s="50" t="s">
        <v>470</v>
      </c>
      <c r="B16" s="50" t="s">
        <v>116</v>
      </c>
      <c r="C16" s="50" t="s">
        <v>471</v>
      </c>
      <c r="D16" s="50" t="s">
        <v>69</v>
      </c>
      <c r="E16" s="53" t="s">
        <v>472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</row>
    <row r="17" spans="1:255" ht="12.75" customHeight="1" x14ac:dyDescent="0.2">
      <c r="A17" s="50" t="s">
        <v>473</v>
      </c>
      <c r="B17" s="50" t="s">
        <v>116</v>
      </c>
      <c r="C17" s="50" t="s">
        <v>474</v>
      </c>
      <c r="D17" s="50" t="s">
        <v>43</v>
      </c>
      <c r="E17" s="55" t="s">
        <v>475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</row>
    <row r="18" spans="1:255" ht="12.75" customHeight="1" x14ac:dyDescent="0.2">
      <c r="A18" s="50" t="s">
        <v>476</v>
      </c>
      <c r="B18" s="50" t="s">
        <v>116</v>
      </c>
      <c r="C18" s="50" t="s">
        <v>136</v>
      </c>
      <c r="D18" s="50" t="s">
        <v>28</v>
      </c>
      <c r="E18" s="53" t="s">
        <v>477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</row>
    <row r="19" spans="1:255" ht="12.75" customHeight="1" x14ac:dyDescent="0.2">
      <c r="A19" s="50" t="s">
        <v>478</v>
      </c>
      <c r="B19" s="50" t="s">
        <v>465</v>
      </c>
      <c r="C19" s="50" t="s">
        <v>466</v>
      </c>
      <c r="D19" s="50" t="s">
        <v>65</v>
      </c>
      <c r="E19" s="55" t="s">
        <v>479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</row>
    <row r="20" spans="1:255" ht="12.75" customHeight="1" x14ac:dyDescent="0.2">
      <c r="A20" s="50" t="s">
        <v>480</v>
      </c>
      <c r="B20" s="50" t="s">
        <v>116</v>
      </c>
      <c r="C20" s="50" t="s">
        <v>193</v>
      </c>
      <c r="D20" s="50" t="s">
        <v>69</v>
      </c>
      <c r="E20" s="55" t="s">
        <v>481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</row>
    <row r="21" spans="1:255" ht="12.75" customHeight="1" x14ac:dyDescent="0.2">
      <c r="A21" s="50" t="s">
        <v>482</v>
      </c>
      <c r="B21" s="50" t="s">
        <v>455</v>
      </c>
      <c r="C21" s="50" t="s">
        <v>483</v>
      </c>
      <c r="D21" s="50" t="s">
        <v>26</v>
      </c>
      <c r="E21" s="55" t="s">
        <v>484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</row>
    <row r="22" spans="1:255" ht="12.75" customHeight="1" x14ac:dyDescent="0.2">
      <c r="A22" s="50" t="s">
        <v>485</v>
      </c>
      <c r="B22" s="50" t="s">
        <v>465</v>
      </c>
      <c r="C22" s="50" t="s">
        <v>466</v>
      </c>
      <c r="D22" s="50" t="s">
        <v>43</v>
      </c>
      <c r="E22" s="55" t="s">
        <v>486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</row>
    <row r="24" spans="1:255" ht="12.75" customHeight="1" x14ac:dyDescent="0.2">
      <c r="A24" s="61"/>
      <c r="B24" s="61"/>
      <c r="C24" s="61"/>
      <c r="D24" s="61"/>
      <c r="E24" s="6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</row>
    <row r="25" spans="1:255" ht="12.75" customHeight="1" x14ac:dyDescent="0.2">
      <c r="A25" s="61"/>
      <c r="B25" s="61"/>
      <c r="C25" s="61"/>
      <c r="D25" s="61"/>
      <c r="E25" s="6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</row>
    <row r="26" spans="1:255" ht="12.75" customHeight="1" x14ac:dyDescent="0.2">
      <c r="A26" s="61"/>
      <c r="B26" s="61"/>
      <c r="C26" s="61"/>
      <c r="D26" s="61"/>
      <c r="E26" s="6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</row>
    <row r="27" spans="1:255" ht="12.75" customHeight="1" x14ac:dyDescent="0.2">
      <c r="A27" s="61"/>
      <c r="B27" s="61"/>
      <c r="C27" s="61"/>
      <c r="D27" s="61"/>
      <c r="E27" s="6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</row>
    <row r="28" spans="1:255" ht="12.75" customHeight="1" x14ac:dyDescent="0.2">
      <c r="A28" s="61"/>
      <c r="B28" s="61"/>
      <c r="C28" s="61"/>
      <c r="D28" s="61"/>
      <c r="E28" s="6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</row>
    <row r="29" spans="1:255" ht="12.75" customHeight="1" x14ac:dyDescent="0.2">
      <c r="A29" s="61"/>
      <c r="B29" s="61"/>
      <c r="C29" s="61"/>
      <c r="D29" s="61"/>
      <c r="E29" s="6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</row>
    <row r="30" spans="1:255" ht="12.75" customHeight="1" x14ac:dyDescent="0.2">
      <c r="A30" s="61"/>
      <c r="B30" s="61"/>
      <c r="C30" s="61"/>
      <c r="D30" s="61"/>
      <c r="E30" s="6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</row>
    <row r="31" spans="1:255" ht="12.75" customHeight="1" x14ac:dyDescent="0.2">
      <c r="A31" s="61"/>
      <c r="B31" s="61"/>
      <c r="C31" s="61"/>
      <c r="D31" s="61"/>
      <c r="E31" s="6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</row>
    <row r="32" spans="1:255" ht="12.75" customHeight="1" x14ac:dyDescent="0.2">
      <c r="A32" s="61"/>
      <c r="B32" s="61"/>
      <c r="C32" s="61"/>
      <c r="D32" s="61"/>
      <c r="E32" s="6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pans="1:255" ht="12.75" customHeight="1" x14ac:dyDescent="0.2">
      <c r="A33" s="61"/>
      <c r="B33" s="61"/>
      <c r="C33" s="61"/>
      <c r="D33" s="61"/>
      <c r="E33" s="6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</row>
    <row r="34" spans="1:255" ht="12.75" customHeight="1" x14ac:dyDescent="0.2">
      <c r="A34" s="61"/>
      <c r="B34" s="61"/>
      <c r="C34" s="61"/>
      <c r="D34" s="61"/>
      <c r="E34" s="6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</row>
    <row r="35" spans="1:255" ht="12.75" customHeight="1" x14ac:dyDescent="0.2">
      <c r="A35" s="61"/>
      <c r="B35" s="61"/>
      <c r="C35" s="61"/>
      <c r="D35" s="61"/>
      <c r="E35" s="6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</row>
    <row r="36" spans="1:255" ht="12.75" customHeight="1" x14ac:dyDescent="0.2">
      <c r="A36" s="61"/>
      <c r="B36" s="61"/>
      <c r="C36" s="61"/>
      <c r="D36" s="61"/>
      <c r="E36" s="6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</row>
    <row r="37" spans="1:255" ht="12.75" customHeight="1" x14ac:dyDescent="0.2">
      <c r="A37" s="61"/>
      <c r="B37" s="61"/>
      <c r="C37" s="61"/>
      <c r="D37" s="61"/>
      <c r="E37" s="6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</row>
    <row r="38" spans="1:255" ht="12.75" customHeight="1" x14ac:dyDescent="0.2">
      <c r="A38" s="61"/>
      <c r="B38" s="61"/>
      <c r="C38" s="61"/>
      <c r="D38" s="61"/>
      <c r="E38" s="6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</row>
    <row r="39" spans="1:255" ht="12.75" customHeight="1" x14ac:dyDescent="0.2">
      <c r="A39" s="61"/>
      <c r="B39" s="61"/>
      <c r="C39" s="61"/>
      <c r="D39" s="61"/>
      <c r="E39" s="6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</row>
    <row r="40" spans="1:255" ht="12.75" customHeight="1" x14ac:dyDescent="0.2">
      <c r="A40" s="61"/>
      <c r="B40" s="61"/>
      <c r="C40" s="61"/>
      <c r="D40" s="61"/>
      <c r="E40" s="6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</row>
    <row r="41" spans="1:255" ht="12.75" customHeight="1" x14ac:dyDescent="0.2">
      <c r="A41" s="61"/>
      <c r="B41" s="61"/>
      <c r="C41" s="61"/>
      <c r="D41" s="61"/>
      <c r="E41" s="6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</row>
    <row r="42" spans="1:255" ht="12.75" customHeight="1" x14ac:dyDescent="0.2">
      <c r="A42" s="61"/>
      <c r="B42" s="61"/>
      <c r="C42" s="61"/>
      <c r="D42" s="61"/>
      <c r="E42" s="6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</row>
    <row r="43" spans="1:255" ht="12.75" customHeight="1" x14ac:dyDescent="0.2">
      <c r="A43" s="61"/>
      <c r="B43" s="61"/>
      <c r="C43" s="61"/>
      <c r="D43" s="61"/>
      <c r="E43" s="6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</row>
    <row r="44" spans="1:255" ht="12.75" customHeight="1" x14ac:dyDescent="0.2">
      <c r="A44" s="61"/>
      <c r="B44" s="61"/>
      <c r="C44" s="61"/>
      <c r="D44" s="61"/>
      <c r="E44" s="6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</row>
    <row r="45" spans="1:255" ht="12.75" customHeight="1" x14ac:dyDescent="0.2">
      <c r="A45" s="61"/>
      <c r="B45" s="61"/>
      <c r="C45" s="61"/>
      <c r="D45" s="61"/>
      <c r="E45" s="6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</row>
    <row r="46" spans="1:255" ht="12.75" customHeight="1" x14ac:dyDescent="0.2">
      <c r="A46" s="61"/>
      <c r="B46" s="61"/>
      <c r="C46" s="61"/>
      <c r="D46" s="61"/>
      <c r="E46" s="6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</row>
    <row r="47" spans="1:255" ht="12.75" customHeight="1" x14ac:dyDescent="0.2">
      <c r="A47" s="61"/>
      <c r="B47" s="61"/>
      <c r="C47" s="61"/>
      <c r="D47" s="61"/>
      <c r="E47" s="6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</row>
    <row r="48" spans="1:255" ht="12.75" customHeight="1" x14ac:dyDescent="0.2">
      <c r="A48" s="61"/>
      <c r="B48" s="61"/>
      <c r="C48" s="61"/>
      <c r="D48" s="61"/>
      <c r="E48" s="6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</row>
    <row r="49" spans="1:255" ht="12.75" customHeight="1" x14ac:dyDescent="0.2">
      <c r="A49" s="61"/>
      <c r="B49" s="61"/>
      <c r="C49" s="61"/>
      <c r="D49" s="61"/>
      <c r="E49" s="6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</row>
    <row r="50" spans="1:255" ht="12.75" customHeight="1" x14ac:dyDescent="0.2">
      <c r="A50" s="61"/>
      <c r="B50" s="61"/>
      <c r="C50" s="61"/>
      <c r="D50" s="61"/>
      <c r="E50" s="6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</row>
    <row r="51" spans="1:255" ht="12.75" customHeight="1" x14ac:dyDescent="0.2">
      <c r="A51" s="61"/>
      <c r="B51" s="61"/>
      <c r="C51" s="61"/>
      <c r="D51" s="61"/>
      <c r="E51" s="6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</row>
    <row r="52" spans="1:255" ht="12.75" customHeight="1" x14ac:dyDescent="0.2">
      <c r="A52" s="61"/>
      <c r="B52" s="61"/>
      <c r="C52" s="61"/>
      <c r="D52" s="61"/>
      <c r="E52" s="6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</row>
    <row r="53" spans="1:255" ht="12.75" customHeight="1" x14ac:dyDescent="0.2">
      <c r="A53" s="61"/>
      <c r="B53" s="61"/>
      <c r="C53" s="61"/>
      <c r="D53" s="61"/>
      <c r="E53" s="6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</row>
    <row r="54" spans="1:255" ht="12.75" customHeight="1" x14ac:dyDescent="0.2">
      <c r="A54" s="61"/>
      <c r="B54" s="61"/>
      <c r="C54" s="61"/>
      <c r="D54" s="61"/>
      <c r="E54" s="6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</row>
    <row r="55" spans="1:255" ht="12.75" customHeight="1" x14ac:dyDescent="0.2">
      <c r="A55" s="61"/>
      <c r="B55" s="61"/>
      <c r="C55" s="61"/>
      <c r="D55" s="61"/>
      <c r="E55" s="6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</row>
    <row r="56" spans="1:255" ht="12.75" customHeight="1" x14ac:dyDescent="0.2">
      <c r="A56" s="61"/>
      <c r="B56" s="61"/>
      <c r="C56" s="61"/>
      <c r="D56" s="61"/>
      <c r="E56" s="6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</row>
    <row r="57" spans="1:255" ht="12.75" customHeight="1" x14ac:dyDescent="0.2">
      <c r="A57" s="61"/>
      <c r="B57" s="61"/>
      <c r="C57" s="61"/>
      <c r="D57" s="61"/>
      <c r="E57" s="6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</row>
    <row r="58" spans="1:255" ht="12.75" customHeight="1" x14ac:dyDescent="0.2">
      <c r="A58" s="61"/>
      <c r="B58" s="61"/>
      <c r="C58" s="61"/>
      <c r="D58" s="61"/>
      <c r="E58" s="6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</row>
    <row r="59" spans="1:255" ht="12.75" customHeight="1" x14ac:dyDescent="0.2">
      <c r="A59" s="61"/>
      <c r="B59" s="61"/>
      <c r="C59" s="61"/>
      <c r="D59" s="61"/>
      <c r="E59" s="6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</row>
    <row r="60" spans="1:255" ht="12.75" customHeight="1" x14ac:dyDescent="0.2">
      <c r="A60" s="61"/>
      <c r="B60" s="61"/>
      <c r="C60" s="61"/>
      <c r="D60" s="61"/>
      <c r="E60" s="6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</row>
    <row r="61" spans="1:255" ht="12.75" customHeight="1" x14ac:dyDescent="0.2">
      <c r="A61" s="61"/>
      <c r="B61" s="61"/>
      <c r="C61" s="61"/>
      <c r="D61" s="61"/>
      <c r="E61" s="6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</row>
    <row r="62" spans="1:255" ht="12.75" customHeight="1" x14ac:dyDescent="0.2">
      <c r="A62" s="61"/>
      <c r="B62" s="61"/>
      <c r="C62" s="61"/>
      <c r="D62" s="61"/>
      <c r="E62" s="6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</row>
    <row r="63" spans="1:255" ht="12.75" customHeight="1" x14ac:dyDescent="0.2">
      <c r="A63" s="61"/>
      <c r="B63" s="61"/>
      <c r="C63" s="61"/>
      <c r="D63" s="61"/>
      <c r="E63" s="6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</row>
    <row r="64" spans="1:255" ht="12.75" customHeight="1" x14ac:dyDescent="0.2">
      <c r="A64" s="61"/>
      <c r="B64" s="61"/>
      <c r="C64" s="61"/>
      <c r="D64" s="61"/>
      <c r="E64" s="6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</row>
    <row r="65" spans="1:255" ht="12.75" customHeight="1" x14ac:dyDescent="0.2">
      <c r="A65" s="61"/>
      <c r="B65" s="61"/>
      <c r="C65" s="61"/>
      <c r="D65" s="61"/>
      <c r="E65" s="6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</row>
    <row r="66" spans="1:255" ht="12.75" customHeight="1" x14ac:dyDescent="0.2">
      <c r="A66" s="61"/>
      <c r="B66" s="61"/>
      <c r="C66" s="61"/>
      <c r="D66" s="61"/>
      <c r="E66" s="6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</row>
    <row r="67" spans="1:255" ht="12.75" customHeight="1" x14ac:dyDescent="0.2">
      <c r="A67" s="61"/>
      <c r="B67" s="61"/>
      <c r="C67" s="61"/>
      <c r="D67" s="61"/>
      <c r="E67" s="6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</row>
    <row r="68" spans="1:255" ht="12.75" customHeight="1" x14ac:dyDescent="0.2">
      <c r="A68" s="61"/>
      <c r="B68" s="61"/>
      <c r="C68" s="61"/>
      <c r="D68" s="61"/>
      <c r="E68" s="6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</row>
    <row r="69" spans="1:255" ht="12.75" customHeight="1" x14ac:dyDescent="0.2">
      <c r="A69" s="61"/>
      <c r="B69" s="61"/>
      <c r="C69" s="61"/>
      <c r="D69" s="61"/>
      <c r="E69" s="6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</row>
    <row r="70" spans="1:255" ht="12.75" customHeight="1" x14ac:dyDescent="0.2">
      <c r="A70" s="61"/>
      <c r="B70" s="61"/>
      <c r="C70" s="61"/>
      <c r="D70" s="61"/>
      <c r="E70" s="6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</row>
    <row r="71" spans="1:255" ht="12.75" customHeight="1" x14ac:dyDescent="0.2">
      <c r="A71" s="61"/>
      <c r="B71" s="61"/>
      <c r="C71" s="61"/>
      <c r="D71" s="61"/>
      <c r="E71" s="6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</row>
    <row r="72" spans="1:255" ht="12.75" customHeight="1" x14ac:dyDescent="0.2">
      <c r="A72" s="61"/>
      <c r="B72" s="61"/>
      <c r="C72" s="61"/>
      <c r="D72" s="61"/>
      <c r="E72" s="6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</row>
    <row r="73" spans="1:255" ht="12.75" customHeight="1" x14ac:dyDescent="0.2">
      <c r="A73" s="61"/>
      <c r="B73" s="61"/>
      <c r="C73" s="61"/>
      <c r="D73" s="61"/>
      <c r="E73" s="6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</row>
    <row r="74" spans="1:255" ht="12.75" customHeight="1" x14ac:dyDescent="0.2">
      <c r="A74" s="61"/>
      <c r="B74" s="61"/>
      <c r="C74" s="61"/>
      <c r="D74" s="61"/>
      <c r="E74" s="6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</row>
    <row r="75" spans="1:255" ht="12.75" customHeight="1" x14ac:dyDescent="0.2">
      <c r="A75" s="61"/>
      <c r="B75" s="61"/>
      <c r="C75" s="61"/>
      <c r="D75" s="61"/>
      <c r="E75" s="6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</row>
    <row r="76" spans="1:255" ht="12.75" customHeight="1" x14ac:dyDescent="0.2">
      <c r="A76" s="61"/>
      <c r="B76" s="61"/>
      <c r="C76" s="61"/>
      <c r="D76" s="61"/>
      <c r="E76" s="6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</row>
    <row r="77" spans="1:255" ht="12.75" customHeight="1" x14ac:dyDescent="0.2">
      <c r="A77" s="61"/>
      <c r="B77" s="61"/>
      <c r="C77" s="61"/>
      <c r="D77" s="61"/>
      <c r="E77" s="6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</row>
    <row r="78" spans="1:255" ht="12.75" customHeight="1" x14ac:dyDescent="0.2">
      <c r="A78" s="61"/>
      <c r="B78" s="61"/>
      <c r="C78" s="61"/>
      <c r="D78" s="61"/>
      <c r="E78" s="6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</row>
    <row r="79" spans="1:255" ht="12.75" customHeight="1" x14ac:dyDescent="0.2">
      <c r="A79" s="61"/>
      <c r="B79" s="61"/>
      <c r="C79" s="61"/>
      <c r="D79" s="61"/>
      <c r="E79" s="6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</row>
    <row r="80" spans="1:255" ht="12.75" customHeight="1" x14ac:dyDescent="0.2">
      <c r="A80" s="61"/>
      <c r="B80" s="61"/>
      <c r="C80" s="61"/>
      <c r="D80" s="61"/>
      <c r="E80" s="6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5" ht="12.75" customHeight="1" x14ac:dyDescent="0.2">
      <c r="A81" s="61"/>
      <c r="B81" s="61"/>
      <c r="C81" s="61"/>
      <c r="D81" s="61"/>
      <c r="E81" s="6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</row>
    <row r="82" spans="1:255" ht="12.75" customHeight="1" x14ac:dyDescent="0.2">
      <c r="A82" s="61"/>
      <c r="B82" s="61"/>
      <c r="C82" s="61"/>
      <c r="D82" s="61"/>
      <c r="E82" s="6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</row>
    <row r="83" spans="1:255" ht="12.75" customHeight="1" x14ac:dyDescent="0.2">
      <c r="A83" s="61"/>
      <c r="B83" s="61"/>
      <c r="C83" s="61"/>
      <c r="D83" s="61"/>
      <c r="E83" s="6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</row>
    <row r="84" spans="1:255" ht="12.75" customHeight="1" x14ac:dyDescent="0.2">
      <c r="A84" s="61"/>
      <c r="B84" s="61"/>
      <c r="C84" s="61"/>
      <c r="D84" s="61"/>
      <c r="E84" s="6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</row>
    <row r="85" spans="1:255" ht="12.75" customHeight="1" x14ac:dyDescent="0.2">
      <c r="A85" s="61"/>
      <c r="B85" s="61"/>
      <c r="C85" s="61"/>
      <c r="D85" s="61"/>
      <c r="E85" s="6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</row>
    <row r="86" spans="1:255" ht="12.75" customHeight="1" x14ac:dyDescent="0.2">
      <c r="A86" s="61"/>
      <c r="B86" s="61"/>
      <c r="C86" s="61"/>
      <c r="D86" s="61"/>
      <c r="E86" s="6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</row>
    <row r="87" spans="1:255" ht="12.75" customHeight="1" x14ac:dyDescent="0.2">
      <c r="A87" s="61"/>
      <c r="B87" s="61"/>
      <c r="C87" s="61"/>
      <c r="D87" s="61"/>
      <c r="E87" s="6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</row>
    <row r="88" spans="1:255" ht="12.75" customHeight="1" x14ac:dyDescent="0.2">
      <c r="A88" s="61"/>
      <c r="B88" s="61"/>
      <c r="C88" s="61"/>
      <c r="D88" s="61"/>
      <c r="E88" s="6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</row>
    <row r="89" spans="1:255" ht="12.75" customHeight="1" x14ac:dyDescent="0.2">
      <c r="A89" s="61"/>
      <c r="B89" s="61"/>
      <c r="C89" s="61"/>
      <c r="D89" s="61"/>
      <c r="E89" s="6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</row>
    <row r="90" spans="1:255" ht="12.75" customHeight="1" x14ac:dyDescent="0.2">
      <c r="A90" s="61"/>
      <c r="B90" s="61"/>
      <c r="C90" s="61"/>
      <c r="D90" s="61"/>
      <c r="E90" s="6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</row>
    <row r="91" spans="1:255" ht="12.75" customHeight="1" x14ac:dyDescent="0.2">
      <c r="A91" s="61"/>
      <c r="B91" s="61"/>
      <c r="C91" s="61"/>
      <c r="D91" s="61"/>
      <c r="E91" s="6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</row>
    <row r="92" spans="1:255" ht="12.75" customHeight="1" x14ac:dyDescent="0.2">
      <c r="A92" s="61"/>
      <c r="B92" s="61"/>
      <c r="C92" s="61"/>
      <c r="D92" s="61"/>
      <c r="E92" s="6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</row>
    <row r="93" spans="1:255" ht="12.75" customHeight="1" x14ac:dyDescent="0.2">
      <c r="A93" s="61"/>
      <c r="B93" s="61"/>
      <c r="C93" s="61"/>
      <c r="D93" s="61"/>
      <c r="E93" s="6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</row>
    <row r="94" spans="1:255" ht="12.75" customHeight="1" x14ac:dyDescent="0.2">
      <c r="A94" s="61"/>
      <c r="B94" s="61"/>
      <c r="C94" s="61"/>
      <c r="D94" s="61"/>
      <c r="E94" s="6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</row>
    <row r="95" spans="1:255" ht="12.75" customHeight="1" x14ac:dyDescent="0.2">
      <c r="A95" s="61"/>
      <c r="B95" s="61"/>
      <c r="C95" s="61"/>
      <c r="D95" s="61"/>
      <c r="E95" s="6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</row>
    <row r="96" spans="1:255" ht="12.75" customHeight="1" x14ac:dyDescent="0.2">
      <c r="A96" s="61"/>
      <c r="B96" s="61"/>
      <c r="C96" s="61"/>
      <c r="D96" s="61"/>
      <c r="E96" s="6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</row>
    <row r="97" spans="1:255" ht="12.75" customHeight="1" x14ac:dyDescent="0.2">
      <c r="A97" s="61"/>
      <c r="B97" s="61"/>
      <c r="C97" s="61"/>
      <c r="D97" s="61"/>
      <c r="E97" s="6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</row>
    <row r="98" spans="1:255" ht="12.75" customHeight="1" x14ac:dyDescent="0.2">
      <c r="A98" s="61"/>
      <c r="B98" s="61"/>
      <c r="C98" s="61"/>
      <c r="D98" s="61"/>
      <c r="E98" s="6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</row>
    <row r="99" spans="1:255" ht="12.75" customHeight="1" x14ac:dyDescent="0.2">
      <c r="A99" s="61"/>
      <c r="B99" s="61"/>
      <c r="C99" s="61"/>
      <c r="D99" s="61"/>
      <c r="E99" s="6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</row>
    <row r="100" spans="1:255" ht="12.75" customHeight="1" x14ac:dyDescent="0.2">
      <c r="A100" s="61"/>
      <c r="B100" s="61"/>
      <c r="C100" s="61"/>
      <c r="D100" s="61"/>
      <c r="E100" s="6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</row>
    <row r="101" spans="1:255" ht="12.75" customHeight="1" x14ac:dyDescent="0.2">
      <c r="A101" s="61"/>
      <c r="B101" s="61"/>
      <c r="C101" s="61"/>
      <c r="D101" s="61"/>
      <c r="E101" s="6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</row>
    <row r="102" spans="1:255" ht="12.75" customHeight="1" x14ac:dyDescent="0.2">
      <c r="A102" s="61"/>
      <c r="B102" s="61"/>
      <c r="C102" s="61"/>
      <c r="D102" s="61"/>
      <c r="E102" s="6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</row>
    <row r="103" spans="1:255" ht="12.75" customHeight="1" x14ac:dyDescent="0.2">
      <c r="A103" s="61"/>
      <c r="B103" s="61"/>
      <c r="C103" s="61"/>
      <c r="D103" s="61"/>
      <c r="E103" s="6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</row>
    <row r="104" spans="1:255" ht="12.75" customHeight="1" x14ac:dyDescent="0.2">
      <c r="A104" s="61"/>
      <c r="B104" s="61"/>
      <c r="C104" s="61"/>
      <c r="D104" s="61"/>
      <c r="E104" s="6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</row>
    <row r="105" spans="1:255" ht="12.75" customHeight="1" x14ac:dyDescent="0.2">
      <c r="A105" s="61"/>
      <c r="B105" s="61"/>
      <c r="C105" s="61"/>
      <c r="D105" s="61"/>
      <c r="E105" s="6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</row>
    <row r="106" spans="1:255" ht="12.75" customHeight="1" x14ac:dyDescent="0.2">
      <c r="A106" s="61"/>
      <c r="B106" s="61"/>
      <c r="C106" s="61"/>
      <c r="D106" s="61"/>
      <c r="E106" s="6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</row>
    <row r="107" spans="1:255" ht="12.75" customHeight="1" x14ac:dyDescent="0.2">
      <c r="A107" s="61"/>
      <c r="B107" s="61"/>
      <c r="C107" s="61"/>
      <c r="D107" s="61"/>
      <c r="E107" s="6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</row>
    <row r="108" spans="1:255" ht="12.75" customHeight="1" x14ac:dyDescent="0.2">
      <c r="A108" s="61"/>
      <c r="B108" s="61"/>
      <c r="C108" s="61"/>
      <c r="D108" s="61"/>
      <c r="E108" s="6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</row>
    <row r="109" spans="1:255" ht="12.75" customHeight="1" x14ac:dyDescent="0.2">
      <c r="A109" s="61"/>
      <c r="B109" s="61"/>
      <c r="C109" s="61"/>
      <c r="D109" s="61"/>
      <c r="E109" s="6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</row>
    <row r="110" spans="1:255" ht="12.75" customHeight="1" x14ac:dyDescent="0.2">
      <c r="A110" s="61"/>
      <c r="B110" s="61"/>
      <c r="C110" s="61"/>
      <c r="D110" s="61"/>
      <c r="E110" s="6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/>
      <c r="GW110" s="51"/>
      <c r="GX110" s="51"/>
      <c r="GY110" s="51"/>
      <c r="GZ110" s="51"/>
      <c r="HA110" s="51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</row>
    <row r="111" spans="1:255" ht="12.75" customHeight="1" x14ac:dyDescent="0.2">
      <c r="A111" s="61"/>
      <c r="B111" s="61"/>
      <c r="C111" s="61"/>
      <c r="D111" s="61"/>
      <c r="E111" s="6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</row>
    <row r="112" spans="1:255" ht="12.75" customHeight="1" x14ac:dyDescent="0.2">
      <c r="A112" s="61"/>
      <c r="B112" s="61"/>
      <c r="C112" s="61"/>
      <c r="D112" s="61"/>
      <c r="E112" s="6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</row>
    <row r="113" spans="1:255" ht="12.75" customHeight="1" x14ac:dyDescent="0.2">
      <c r="A113" s="61"/>
      <c r="B113" s="61"/>
      <c r="C113" s="61"/>
      <c r="D113" s="61"/>
      <c r="E113" s="6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</row>
    <row r="114" spans="1:255" ht="12.75" customHeight="1" x14ac:dyDescent="0.2">
      <c r="A114" s="61"/>
      <c r="B114" s="61"/>
      <c r="C114" s="61"/>
      <c r="D114" s="61"/>
      <c r="E114" s="6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</row>
    <row r="115" spans="1:255" ht="12.75" customHeight="1" x14ac:dyDescent="0.2">
      <c r="A115" s="61"/>
      <c r="B115" s="61"/>
      <c r="C115" s="61"/>
      <c r="D115" s="61"/>
      <c r="E115" s="6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</row>
    <row r="116" spans="1:255" ht="12.75" customHeight="1" x14ac:dyDescent="0.2">
      <c r="A116" s="61"/>
      <c r="B116" s="61"/>
      <c r="C116" s="61"/>
      <c r="D116" s="61"/>
      <c r="E116" s="6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</row>
    <row r="117" spans="1:255" ht="12.75" customHeight="1" x14ac:dyDescent="0.2">
      <c r="A117" s="61"/>
      <c r="B117" s="61"/>
      <c r="C117" s="61"/>
      <c r="D117" s="61"/>
      <c r="E117" s="6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</row>
    <row r="118" spans="1:255" ht="12.75" customHeight="1" x14ac:dyDescent="0.2">
      <c r="A118" s="61"/>
      <c r="B118" s="61"/>
      <c r="C118" s="61"/>
      <c r="D118" s="61"/>
      <c r="E118" s="6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</row>
    <row r="119" spans="1:255" ht="12.75" customHeight="1" x14ac:dyDescent="0.2">
      <c r="A119" s="61"/>
      <c r="B119" s="61"/>
      <c r="C119" s="61"/>
      <c r="D119" s="61"/>
      <c r="E119" s="6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</row>
    <row r="120" spans="1:255" ht="12.75" customHeight="1" x14ac:dyDescent="0.2">
      <c r="A120" s="61"/>
      <c r="B120" s="61"/>
      <c r="C120" s="61"/>
      <c r="D120" s="61"/>
      <c r="E120" s="6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  <c r="GH120" s="51"/>
      <c r="GI120" s="51"/>
      <c r="GJ120" s="51"/>
      <c r="GK120" s="51"/>
      <c r="GL120" s="51"/>
      <c r="GM120" s="51"/>
      <c r="GN120" s="51"/>
      <c r="GO120" s="51"/>
      <c r="GP120" s="51"/>
      <c r="GQ120" s="51"/>
      <c r="GR120" s="51"/>
      <c r="GS120" s="51"/>
      <c r="GT120" s="51"/>
      <c r="GU120" s="51"/>
      <c r="GV120" s="51"/>
      <c r="GW120" s="51"/>
      <c r="GX120" s="51"/>
      <c r="GY120" s="51"/>
      <c r="GZ120" s="51"/>
      <c r="HA120" s="51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</row>
    <row r="121" spans="1:255" ht="12.75" customHeight="1" x14ac:dyDescent="0.2">
      <c r="A121" s="61"/>
      <c r="B121" s="61"/>
      <c r="C121" s="61"/>
      <c r="D121" s="61"/>
      <c r="E121" s="6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</row>
    <row r="122" spans="1:255" ht="12.75" customHeight="1" x14ac:dyDescent="0.2">
      <c r="A122" s="61"/>
      <c r="B122" s="61"/>
      <c r="C122" s="61"/>
      <c r="D122" s="61"/>
      <c r="E122" s="6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</row>
    <row r="123" spans="1:255" ht="12.75" customHeight="1" x14ac:dyDescent="0.2">
      <c r="A123" s="61"/>
      <c r="B123" s="61"/>
      <c r="C123" s="61"/>
      <c r="D123" s="61"/>
      <c r="E123" s="6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</row>
    <row r="124" spans="1:255" ht="12.75" customHeight="1" x14ac:dyDescent="0.2">
      <c r="A124" s="61"/>
      <c r="B124" s="61"/>
      <c r="C124" s="61"/>
      <c r="D124" s="61"/>
      <c r="E124" s="6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  <c r="GH124" s="51"/>
      <c r="GI124" s="51"/>
      <c r="GJ124" s="51"/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/>
      <c r="GW124" s="51"/>
      <c r="GX124" s="51"/>
      <c r="GY124" s="51"/>
      <c r="GZ124" s="51"/>
      <c r="HA124" s="51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</row>
    <row r="125" spans="1:255" ht="12.75" customHeight="1" x14ac:dyDescent="0.2">
      <c r="A125" s="61"/>
      <c r="B125" s="61"/>
      <c r="C125" s="61"/>
      <c r="D125" s="61"/>
      <c r="E125" s="6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</row>
    <row r="126" spans="1:255" ht="12.75" customHeight="1" x14ac:dyDescent="0.2">
      <c r="A126" s="61"/>
      <c r="B126" s="61"/>
      <c r="C126" s="61"/>
      <c r="D126" s="61"/>
      <c r="E126" s="6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  <c r="GH126" s="51"/>
      <c r="GI126" s="51"/>
      <c r="GJ126" s="51"/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/>
      <c r="GW126" s="51"/>
      <c r="GX126" s="51"/>
      <c r="GY126" s="51"/>
      <c r="GZ126" s="51"/>
      <c r="HA126" s="51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</row>
    <row r="127" spans="1:255" ht="12.75" customHeight="1" x14ac:dyDescent="0.2">
      <c r="A127" s="61"/>
      <c r="B127" s="61"/>
      <c r="C127" s="61"/>
      <c r="D127" s="61"/>
      <c r="E127" s="6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</row>
    <row r="128" spans="1:255" ht="12.75" customHeight="1" x14ac:dyDescent="0.2">
      <c r="A128" s="61"/>
      <c r="B128" s="61"/>
      <c r="C128" s="61"/>
      <c r="D128" s="61"/>
      <c r="E128" s="6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/>
      <c r="GW128" s="51"/>
      <c r="GX128" s="51"/>
      <c r="GY128" s="51"/>
      <c r="GZ128" s="51"/>
      <c r="HA128" s="51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</row>
    <row r="129" spans="1:255" ht="12.75" customHeight="1" x14ac:dyDescent="0.2">
      <c r="A129" s="61"/>
      <c r="B129" s="61"/>
      <c r="C129" s="61"/>
      <c r="D129" s="61"/>
      <c r="E129" s="6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</row>
    <row r="130" spans="1:255" ht="12.75" customHeight="1" x14ac:dyDescent="0.2">
      <c r="A130" s="61"/>
      <c r="B130" s="61"/>
      <c r="C130" s="61"/>
      <c r="D130" s="61"/>
      <c r="E130" s="6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/>
      <c r="GW130" s="51"/>
      <c r="GX130" s="51"/>
      <c r="GY130" s="51"/>
      <c r="GZ130" s="51"/>
      <c r="HA130" s="51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</row>
    <row r="131" spans="1:255" ht="12.75" customHeight="1" x14ac:dyDescent="0.2">
      <c r="A131" s="61"/>
      <c r="B131" s="61"/>
      <c r="C131" s="61"/>
      <c r="D131" s="61"/>
      <c r="E131" s="6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</row>
    <row r="132" spans="1:255" ht="12.75" customHeight="1" x14ac:dyDescent="0.2">
      <c r="A132" s="61"/>
      <c r="B132" s="61"/>
      <c r="C132" s="61"/>
      <c r="D132" s="61"/>
      <c r="E132" s="6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/>
      <c r="GW132" s="51"/>
      <c r="GX132" s="51"/>
      <c r="GY132" s="51"/>
      <c r="GZ132" s="51"/>
      <c r="HA132" s="51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</row>
    <row r="133" spans="1:255" ht="12.75" customHeight="1" x14ac:dyDescent="0.2">
      <c r="A133" s="61"/>
      <c r="B133" s="61"/>
      <c r="C133" s="61"/>
      <c r="D133" s="61"/>
      <c r="E133" s="6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</row>
    <row r="134" spans="1:255" ht="12.75" customHeight="1" x14ac:dyDescent="0.2">
      <c r="A134" s="61"/>
      <c r="B134" s="61"/>
      <c r="C134" s="61"/>
      <c r="D134" s="61"/>
      <c r="E134" s="6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1"/>
      <c r="GI134" s="51"/>
      <c r="GJ134" s="51"/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/>
      <c r="GW134" s="51"/>
      <c r="GX134" s="51"/>
      <c r="GY134" s="51"/>
      <c r="GZ134" s="51"/>
      <c r="HA134" s="51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</row>
    <row r="135" spans="1:255" ht="12.75" customHeight="1" x14ac:dyDescent="0.2">
      <c r="A135" s="61"/>
      <c r="B135" s="61"/>
      <c r="C135" s="61"/>
      <c r="D135" s="61"/>
      <c r="E135" s="6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</row>
    <row r="136" spans="1:255" ht="12.75" customHeight="1" x14ac:dyDescent="0.2">
      <c r="A136" s="61"/>
      <c r="B136" s="61"/>
      <c r="C136" s="61"/>
      <c r="D136" s="61"/>
      <c r="E136" s="6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  <c r="GH136" s="51"/>
      <c r="GI136" s="51"/>
      <c r="GJ136" s="51"/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/>
      <c r="GW136" s="51"/>
      <c r="GX136" s="51"/>
      <c r="GY136" s="51"/>
      <c r="GZ136" s="51"/>
      <c r="HA136" s="51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</row>
    <row r="137" spans="1:255" ht="12.75" customHeight="1" x14ac:dyDescent="0.2">
      <c r="A137" s="61"/>
      <c r="B137" s="61"/>
      <c r="C137" s="61"/>
      <c r="D137" s="61"/>
      <c r="E137" s="6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</row>
    <row r="138" spans="1:255" ht="12.75" customHeight="1" x14ac:dyDescent="0.2">
      <c r="A138" s="61"/>
      <c r="B138" s="61"/>
      <c r="C138" s="61"/>
      <c r="D138" s="61"/>
      <c r="E138" s="6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  <c r="GH138" s="51"/>
      <c r="GI138" s="51"/>
      <c r="GJ138" s="51"/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/>
      <c r="GW138" s="51"/>
      <c r="GX138" s="51"/>
      <c r="GY138" s="51"/>
      <c r="GZ138" s="51"/>
      <c r="HA138" s="51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</row>
    <row r="139" spans="1:255" ht="12.75" customHeight="1" x14ac:dyDescent="0.2">
      <c r="A139" s="61"/>
      <c r="B139" s="61"/>
      <c r="C139" s="61"/>
      <c r="D139" s="61"/>
      <c r="E139" s="6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</row>
    <row r="140" spans="1:255" ht="12.75" customHeight="1" x14ac:dyDescent="0.2">
      <c r="A140" s="61"/>
      <c r="B140" s="61"/>
      <c r="C140" s="61"/>
      <c r="D140" s="61"/>
      <c r="E140" s="6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/>
      <c r="GW140" s="51"/>
      <c r="GX140" s="51"/>
      <c r="GY140" s="51"/>
      <c r="GZ140" s="51"/>
      <c r="HA140" s="51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</row>
    <row r="141" spans="1:255" ht="12.75" customHeight="1" x14ac:dyDescent="0.2">
      <c r="A141" s="61"/>
      <c r="B141" s="61"/>
      <c r="C141" s="61"/>
      <c r="D141" s="61"/>
      <c r="E141" s="6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</row>
    <row r="142" spans="1:255" ht="12.75" customHeight="1" x14ac:dyDescent="0.2">
      <c r="A142" s="61"/>
      <c r="B142" s="61"/>
      <c r="C142" s="61"/>
      <c r="D142" s="61"/>
      <c r="E142" s="6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  <c r="GH142" s="51"/>
      <c r="GI142" s="51"/>
      <c r="GJ142" s="51"/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/>
      <c r="GW142" s="51"/>
      <c r="GX142" s="51"/>
      <c r="GY142" s="51"/>
      <c r="GZ142" s="51"/>
      <c r="HA142" s="51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</row>
    <row r="143" spans="1:255" ht="12.75" customHeight="1" x14ac:dyDescent="0.2">
      <c r="A143" s="61"/>
      <c r="B143" s="61"/>
      <c r="C143" s="61"/>
      <c r="D143" s="61"/>
      <c r="E143" s="6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</row>
    <row r="144" spans="1:255" ht="12.75" customHeight="1" x14ac:dyDescent="0.2">
      <c r="A144" s="61"/>
      <c r="B144" s="61"/>
      <c r="C144" s="61"/>
      <c r="D144" s="61"/>
      <c r="E144" s="6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  <c r="GH144" s="51"/>
      <c r="GI144" s="51"/>
      <c r="GJ144" s="51"/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/>
      <c r="GW144" s="51"/>
      <c r="GX144" s="51"/>
      <c r="GY144" s="51"/>
      <c r="GZ144" s="51"/>
      <c r="HA144" s="51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</row>
    <row r="145" spans="1:255" ht="12.75" customHeight="1" x14ac:dyDescent="0.2">
      <c r="A145" s="61"/>
      <c r="B145" s="61"/>
      <c r="C145" s="61"/>
      <c r="D145" s="61"/>
      <c r="E145" s="6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</row>
    <row r="146" spans="1:255" ht="12.75" customHeight="1" x14ac:dyDescent="0.2">
      <c r="A146" s="61"/>
      <c r="B146" s="61"/>
      <c r="C146" s="61"/>
      <c r="D146" s="61"/>
      <c r="E146" s="6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  <c r="GH146" s="51"/>
      <c r="GI146" s="51"/>
      <c r="GJ146" s="51"/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/>
      <c r="GW146" s="51"/>
      <c r="GX146" s="51"/>
      <c r="GY146" s="51"/>
      <c r="GZ146" s="51"/>
      <c r="HA146" s="51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</row>
    <row r="147" spans="1:255" ht="12.75" customHeight="1" x14ac:dyDescent="0.2">
      <c r="A147" s="61"/>
      <c r="B147" s="61"/>
      <c r="C147" s="61"/>
      <c r="D147" s="61"/>
      <c r="E147" s="6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</row>
    <row r="148" spans="1:255" ht="12.75" customHeight="1" x14ac:dyDescent="0.2">
      <c r="A148" s="61"/>
      <c r="B148" s="61"/>
      <c r="C148" s="61"/>
      <c r="D148" s="61"/>
      <c r="E148" s="6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</row>
    <row r="149" spans="1:255" ht="12.75" customHeight="1" x14ac:dyDescent="0.2">
      <c r="A149" s="61"/>
      <c r="B149" s="61"/>
      <c r="C149" s="61"/>
      <c r="D149" s="61"/>
      <c r="E149" s="6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</row>
    <row r="150" spans="1:255" ht="12.75" customHeight="1" x14ac:dyDescent="0.2">
      <c r="A150" s="61"/>
      <c r="B150" s="61"/>
      <c r="C150" s="61"/>
      <c r="D150" s="61"/>
      <c r="E150" s="6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</row>
    <row r="151" spans="1:255" ht="12.75" customHeight="1" x14ac:dyDescent="0.2">
      <c r="A151" s="61"/>
      <c r="B151" s="61"/>
      <c r="C151" s="61"/>
      <c r="D151" s="61"/>
      <c r="E151" s="6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</row>
    <row r="152" spans="1:255" ht="12.75" customHeight="1" x14ac:dyDescent="0.2">
      <c r="A152" s="61"/>
      <c r="B152" s="61"/>
      <c r="C152" s="61"/>
      <c r="D152" s="61"/>
      <c r="E152" s="6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</row>
    <row r="153" spans="1:255" ht="12.75" customHeight="1" x14ac:dyDescent="0.2">
      <c r="A153" s="61"/>
      <c r="B153" s="61"/>
      <c r="C153" s="61"/>
      <c r="D153" s="61"/>
      <c r="E153" s="6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</row>
    <row r="154" spans="1:255" ht="12.75" customHeight="1" x14ac:dyDescent="0.2">
      <c r="A154" s="61"/>
      <c r="B154" s="61"/>
      <c r="C154" s="61"/>
      <c r="D154" s="61"/>
      <c r="E154" s="6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  <c r="GH154" s="51"/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/>
      <c r="GX154" s="51"/>
      <c r="GY154" s="51"/>
      <c r="GZ154" s="51"/>
      <c r="HA154" s="51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</row>
    <row r="155" spans="1:255" ht="12.75" customHeight="1" x14ac:dyDescent="0.2">
      <c r="A155" s="61"/>
      <c r="B155" s="61"/>
      <c r="C155" s="61"/>
      <c r="D155" s="61"/>
      <c r="E155" s="6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</row>
    <row r="156" spans="1:255" ht="12.75" customHeight="1" x14ac:dyDescent="0.2">
      <c r="A156" s="61"/>
      <c r="B156" s="61"/>
      <c r="C156" s="61"/>
      <c r="D156" s="61"/>
      <c r="E156" s="6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/>
      <c r="GW156" s="51"/>
      <c r="GX156" s="51"/>
      <c r="GY156" s="51"/>
      <c r="GZ156" s="51"/>
      <c r="HA156" s="51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</row>
    <row r="157" spans="1:255" ht="12.75" customHeight="1" x14ac:dyDescent="0.2">
      <c r="A157" s="61"/>
      <c r="B157" s="61"/>
      <c r="C157" s="61"/>
      <c r="D157" s="61"/>
      <c r="E157" s="6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</row>
    <row r="158" spans="1:255" ht="12.75" customHeight="1" x14ac:dyDescent="0.2">
      <c r="A158" s="61"/>
      <c r="B158" s="61"/>
      <c r="C158" s="61"/>
      <c r="D158" s="61"/>
      <c r="E158" s="6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/>
      <c r="GW158" s="51"/>
      <c r="GX158" s="51"/>
      <c r="GY158" s="51"/>
      <c r="GZ158" s="51"/>
      <c r="HA158" s="51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</row>
    <row r="159" spans="1:255" ht="12.75" customHeight="1" x14ac:dyDescent="0.2">
      <c r="A159" s="61"/>
      <c r="B159" s="61"/>
      <c r="C159" s="61"/>
      <c r="D159" s="61"/>
      <c r="E159" s="6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</row>
    <row r="160" spans="1:255" ht="12.75" customHeight="1" x14ac:dyDescent="0.2">
      <c r="A160" s="61"/>
      <c r="B160" s="61"/>
      <c r="C160" s="61"/>
      <c r="D160" s="61"/>
      <c r="E160" s="6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  <c r="GH160" s="51"/>
      <c r="GI160" s="51"/>
      <c r="GJ160" s="51"/>
      <c r="GK160" s="51"/>
      <c r="GL160" s="51"/>
      <c r="GM160" s="51"/>
      <c r="GN160" s="51"/>
      <c r="GO160" s="51"/>
      <c r="GP160" s="51"/>
      <c r="GQ160" s="51"/>
      <c r="GR160" s="51"/>
      <c r="GS160" s="51"/>
      <c r="GT160" s="51"/>
      <c r="GU160" s="51"/>
      <c r="GV160" s="51"/>
      <c r="GW160" s="51"/>
      <c r="GX160" s="51"/>
      <c r="GY160" s="51"/>
      <c r="GZ160" s="51"/>
      <c r="HA160" s="51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</row>
    <row r="161" spans="1:255" ht="12.75" customHeight="1" x14ac:dyDescent="0.2">
      <c r="A161" s="61"/>
      <c r="B161" s="61"/>
      <c r="C161" s="61"/>
      <c r="D161" s="61"/>
      <c r="E161" s="6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</row>
    <row r="162" spans="1:255" ht="12.75" customHeight="1" x14ac:dyDescent="0.2">
      <c r="A162" s="61"/>
      <c r="B162" s="61"/>
      <c r="C162" s="61"/>
      <c r="D162" s="61"/>
      <c r="E162" s="6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  <c r="GH162" s="51"/>
      <c r="GI162" s="51"/>
      <c r="GJ162" s="51"/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/>
      <c r="GW162" s="51"/>
      <c r="GX162" s="51"/>
      <c r="GY162" s="51"/>
      <c r="GZ162" s="51"/>
      <c r="HA162" s="51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</row>
    <row r="163" spans="1:255" ht="12.75" customHeight="1" x14ac:dyDescent="0.2">
      <c r="A163" s="61"/>
      <c r="B163" s="61"/>
      <c r="C163" s="61"/>
      <c r="D163" s="61"/>
      <c r="E163" s="6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</row>
    <row r="164" spans="1:255" ht="12.75" customHeight="1" x14ac:dyDescent="0.2">
      <c r="A164" s="61"/>
      <c r="B164" s="61"/>
      <c r="C164" s="61"/>
      <c r="D164" s="61"/>
      <c r="E164" s="6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pans="1:255" ht="12.75" customHeight="1" x14ac:dyDescent="0.2">
      <c r="A165" s="61"/>
      <c r="B165" s="61"/>
      <c r="C165" s="61"/>
      <c r="D165" s="61"/>
      <c r="E165" s="6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</row>
    <row r="166" spans="1:255" ht="12.75" customHeight="1" x14ac:dyDescent="0.2">
      <c r="A166" s="61"/>
      <c r="B166" s="61"/>
      <c r="C166" s="61"/>
      <c r="D166" s="61"/>
      <c r="E166" s="6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  <c r="GO166" s="51"/>
      <c r="GP166" s="51"/>
      <c r="GQ166" s="51"/>
      <c r="GR166" s="51"/>
      <c r="GS166" s="51"/>
      <c r="GT166" s="51"/>
      <c r="GU166" s="51"/>
      <c r="GV166" s="51"/>
      <c r="GW166" s="51"/>
      <c r="GX166" s="51"/>
      <c r="GY166" s="51"/>
      <c r="GZ166" s="51"/>
      <c r="HA166" s="51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</row>
    <row r="167" spans="1:255" ht="12.75" customHeight="1" x14ac:dyDescent="0.2">
      <c r="A167" s="61"/>
      <c r="B167" s="61"/>
      <c r="C167" s="61"/>
      <c r="D167" s="61"/>
      <c r="E167" s="6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</row>
    <row r="168" spans="1:255" ht="12.75" customHeight="1" x14ac:dyDescent="0.2">
      <c r="A168" s="61"/>
      <c r="B168" s="61"/>
      <c r="C168" s="61"/>
      <c r="D168" s="61"/>
      <c r="E168" s="6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  <c r="GH168" s="51"/>
      <c r="GI168" s="51"/>
      <c r="GJ168" s="51"/>
      <c r="GK168" s="51"/>
      <c r="GL168" s="51"/>
      <c r="GM168" s="51"/>
      <c r="GN168" s="51"/>
      <c r="GO168" s="51"/>
      <c r="GP168" s="51"/>
      <c r="GQ168" s="51"/>
      <c r="GR168" s="51"/>
      <c r="GS168" s="51"/>
      <c r="GT168" s="51"/>
      <c r="GU168" s="51"/>
      <c r="GV168" s="51"/>
      <c r="GW168" s="51"/>
      <c r="GX168" s="51"/>
      <c r="GY168" s="51"/>
      <c r="GZ168" s="51"/>
      <c r="HA168" s="51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</row>
    <row r="169" spans="1:255" ht="12.75" customHeight="1" x14ac:dyDescent="0.2">
      <c r="A169" s="61"/>
      <c r="B169" s="61"/>
      <c r="C169" s="61"/>
      <c r="D169" s="61"/>
      <c r="E169" s="6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</row>
    <row r="170" spans="1:255" ht="12.75" customHeight="1" x14ac:dyDescent="0.2">
      <c r="A170" s="61"/>
      <c r="B170" s="61"/>
      <c r="C170" s="61"/>
      <c r="D170" s="61"/>
      <c r="E170" s="6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  <c r="GH170" s="51"/>
      <c r="GI170" s="51"/>
      <c r="GJ170" s="51"/>
      <c r="GK170" s="51"/>
      <c r="GL170" s="51"/>
      <c r="GM170" s="51"/>
      <c r="GN170" s="51"/>
      <c r="GO170" s="51"/>
      <c r="GP170" s="51"/>
      <c r="GQ170" s="51"/>
      <c r="GR170" s="51"/>
      <c r="GS170" s="51"/>
      <c r="GT170" s="51"/>
      <c r="GU170" s="51"/>
      <c r="GV170" s="51"/>
      <c r="GW170" s="51"/>
      <c r="GX170" s="51"/>
      <c r="GY170" s="51"/>
      <c r="GZ170" s="51"/>
      <c r="HA170" s="51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</row>
    <row r="171" spans="1:255" ht="12.75" customHeight="1" x14ac:dyDescent="0.2">
      <c r="A171" s="61"/>
      <c r="B171" s="61"/>
      <c r="C171" s="61"/>
      <c r="D171" s="61"/>
      <c r="E171" s="6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</row>
    <row r="172" spans="1:255" ht="12.75" customHeight="1" x14ac:dyDescent="0.2">
      <c r="A172" s="61"/>
      <c r="B172" s="61"/>
      <c r="C172" s="61"/>
      <c r="D172" s="61"/>
      <c r="E172" s="6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/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</row>
    <row r="173" spans="1:255" ht="12.75" customHeight="1" x14ac:dyDescent="0.2">
      <c r="A173" s="61"/>
      <c r="B173" s="61"/>
      <c r="C173" s="61"/>
      <c r="D173" s="61"/>
      <c r="E173" s="6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</row>
    <row r="174" spans="1:255" ht="12.75" customHeight="1" x14ac:dyDescent="0.2">
      <c r="A174" s="61"/>
      <c r="B174" s="61"/>
      <c r="C174" s="61"/>
      <c r="D174" s="61"/>
      <c r="E174" s="6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  <c r="GH174" s="51"/>
      <c r="GI174" s="51"/>
      <c r="GJ174" s="51"/>
      <c r="GK174" s="51"/>
      <c r="GL174" s="51"/>
      <c r="GM174" s="51"/>
      <c r="GN174" s="51"/>
      <c r="GO174" s="51"/>
      <c r="GP174" s="51"/>
      <c r="GQ174" s="51"/>
      <c r="GR174" s="51"/>
      <c r="GS174" s="51"/>
      <c r="GT174" s="51"/>
      <c r="GU174" s="51"/>
      <c r="GV174" s="51"/>
      <c r="GW174" s="51"/>
      <c r="GX174" s="51"/>
      <c r="GY174" s="51"/>
      <c r="GZ174" s="51"/>
      <c r="HA174" s="51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</row>
    <row r="175" spans="1:255" ht="12.75" customHeight="1" x14ac:dyDescent="0.2">
      <c r="A175" s="61"/>
      <c r="B175" s="61"/>
      <c r="C175" s="61"/>
      <c r="D175" s="61"/>
      <c r="E175" s="6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</row>
    <row r="176" spans="1:255" ht="12.75" customHeight="1" x14ac:dyDescent="0.2">
      <c r="A176" s="61"/>
      <c r="B176" s="61"/>
      <c r="C176" s="61"/>
      <c r="D176" s="61"/>
      <c r="E176" s="6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  <c r="GH176" s="51"/>
      <c r="GI176" s="51"/>
      <c r="GJ176" s="51"/>
      <c r="GK176" s="51"/>
      <c r="GL176" s="51"/>
      <c r="GM176" s="51"/>
      <c r="GN176" s="51"/>
      <c r="GO176" s="51"/>
      <c r="GP176" s="51"/>
      <c r="GQ176" s="51"/>
      <c r="GR176" s="51"/>
      <c r="GS176" s="51"/>
      <c r="GT176" s="51"/>
      <c r="GU176" s="51"/>
      <c r="GV176" s="51"/>
      <c r="GW176" s="51"/>
      <c r="GX176" s="51"/>
      <c r="GY176" s="51"/>
      <c r="GZ176" s="51"/>
      <c r="HA176" s="51"/>
      <c r="HB176" s="51"/>
      <c r="HC176" s="51"/>
      <c r="HD176" s="51"/>
      <c r="HE176" s="51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</row>
    <row r="177" spans="1:255" ht="12.75" customHeight="1" x14ac:dyDescent="0.2">
      <c r="A177" s="61"/>
      <c r="B177" s="61"/>
      <c r="C177" s="61"/>
      <c r="D177" s="61"/>
      <c r="E177" s="6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</row>
    <row r="178" spans="1:255" ht="12.75" customHeight="1" x14ac:dyDescent="0.2">
      <c r="A178" s="61"/>
      <c r="B178" s="61"/>
      <c r="C178" s="61"/>
      <c r="D178" s="61"/>
      <c r="E178" s="6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  <c r="GH178" s="51"/>
      <c r="GI178" s="51"/>
      <c r="GJ178" s="51"/>
      <c r="GK178" s="51"/>
      <c r="GL178" s="51"/>
      <c r="GM178" s="51"/>
      <c r="GN178" s="51"/>
      <c r="GO178" s="51"/>
      <c r="GP178" s="51"/>
      <c r="GQ178" s="51"/>
      <c r="GR178" s="51"/>
      <c r="GS178" s="51"/>
      <c r="GT178" s="51"/>
      <c r="GU178" s="51"/>
      <c r="GV178" s="51"/>
      <c r="GW178" s="51"/>
      <c r="GX178" s="51"/>
      <c r="GY178" s="51"/>
      <c r="GZ178" s="51"/>
      <c r="HA178" s="51"/>
      <c r="HB178" s="51"/>
      <c r="HC178" s="51"/>
      <c r="HD178" s="51"/>
      <c r="HE178" s="51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</row>
    <row r="179" spans="1:255" ht="12.75" customHeight="1" x14ac:dyDescent="0.2">
      <c r="A179" s="61"/>
      <c r="B179" s="61"/>
      <c r="C179" s="61"/>
      <c r="D179" s="61"/>
      <c r="E179" s="6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</row>
    <row r="180" spans="1:255" ht="12.75" customHeight="1" x14ac:dyDescent="0.2">
      <c r="A180" s="61"/>
      <c r="B180" s="61"/>
      <c r="C180" s="61"/>
      <c r="D180" s="61"/>
      <c r="E180" s="6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/>
      <c r="GP180" s="51"/>
      <c r="GQ180" s="51"/>
      <c r="GR180" s="51"/>
      <c r="GS180" s="51"/>
      <c r="GT180" s="51"/>
      <c r="GU180" s="51"/>
      <c r="GV180" s="51"/>
      <c r="GW180" s="51"/>
      <c r="GX180" s="51"/>
      <c r="GY180" s="51"/>
      <c r="GZ180" s="51"/>
      <c r="HA180" s="51"/>
      <c r="HB180" s="51"/>
      <c r="HC180" s="51"/>
      <c r="HD180" s="51"/>
      <c r="HE180" s="51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</row>
    <row r="181" spans="1:255" ht="12.75" customHeight="1" x14ac:dyDescent="0.2">
      <c r="A181" s="61"/>
      <c r="B181" s="61"/>
      <c r="C181" s="61"/>
      <c r="D181" s="61"/>
      <c r="E181" s="6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</row>
    <row r="182" spans="1:255" ht="12.75" customHeight="1" x14ac:dyDescent="0.2">
      <c r="A182" s="61"/>
      <c r="B182" s="61"/>
      <c r="C182" s="61"/>
      <c r="D182" s="61"/>
      <c r="E182" s="6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  <c r="GH182" s="51"/>
      <c r="GI182" s="51"/>
      <c r="GJ182" s="51"/>
      <c r="GK182" s="51"/>
      <c r="GL182" s="51"/>
      <c r="GM182" s="51"/>
      <c r="GN182" s="51"/>
      <c r="GO182" s="51"/>
      <c r="GP182" s="51"/>
      <c r="GQ182" s="51"/>
      <c r="GR182" s="51"/>
      <c r="GS182" s="51"/>
      <c r="GT182" s="51"/>
      <c r="GU182" s="51"/>
      <c r="GV182" s="51"/>
      <c r="GW182" s="51"/>
      <c r="GX182" s="51"/>
      <c r="GY182" s="51"/>
      <c r="GZ182" s="51"/>
      <c r="HA182" s="51"/>
      <c r="HB182" s="51"/>
      <c r="HC182" s="51"/>
      <c r="HD182" s="51"/>
      <c r="HE182" s="51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</row>
    <row r="183" spans="1:255" ht="12.75" customHeight="1" x14ac:dyDescent="0.2">
      <c r="A183" s="61"/>
      <c r="B183" s="61"/>
      <c r="C183" s="61"/>
      <c r="D183" s="61"/>
      <c r="E183" s="6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</row>
    <row r="184" spans="1:255" ht="12.75" customHeight="1" x14ac:dyDescent="0.2">
      <c r="A184" s="61"/>
      <c r="B184" s="61"/>
      <c r="C184" s="61"/>
      <c r="D184" s="61"/>
      <c r="E184" s="6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  <c r="GH184" s="51"/>
      <c r="GI184" s="51"/>
      <c r="GJ184" s="51"/>
      <c r="GK184" s="51"/>
      <c r="GL184" s="51"/>
      <c r="GM184" s="51"/>
      <c r="GN184" s="51"/>
      <c r="GO184" s="51"/>
      <c r="GP184" s="51"/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/>
      <c r="HB184" s="51"/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</row>
    <row r="185" spans="1:255" ht="12.75" customHeight="1" x14ac:dyDescent="0.2">
      <c r="A185" s="61"/>
      <c r="B185" s="61"/>
      <c r="C185" s="61"/>
      <c r="D185" s="61"/>
      <c r="E185" s="6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</row>
    <row r="186" spans="1:255" ht="12.75" customHeight="1" x14ac:dyDescent="0.2">
      <c r="A186" s="61"/>
      <c r="B186" s="61"/>
      <c r="C186" s="61"/>
      <c r="D186" s="61"/>
      <c r="E186" s="6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  <c r="GH186" s="51"/>
      <c r="GI186" s="51"/>
      <c r="GJ186" s="51"/>
      <c r="GK186" s="51"/>
      <c r="GL186" s="51"/>
      <c r="GM186" s="51"/>
      <c r="GN186" s="51"/>
      <c r="GO186" s="51"/>
      <c r="GP186" s="51"/>
      <c r="GQ186" s="51"/>
      <c r="GR186" s="51"/>
      <c r="GS186" s="51"/>
      <c r="GT186" s="51"/>
      <c r="GU186" s="51"/>
      <c r="GV186" s="51"/>
      <c r="GW186" s="51"/>
      <c r="GX186" s="51"/>
      <c r="GY186" s="51"/>
      <c r="GZ186" s="51"/>
      <c r="HA186" s="51"/>
      <c r="HB186" s="51"/>
      <c r="HC186" s="51"/>
      <c r="HD186" s="51"/>
      <c r="HE186" s="51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</row>
    <row r="187" spans="1:255" ht="12.75" customHeight="1" x14ac:dyDescent="0.2">
      <c r="A187" s="61"/>
      <c r="B187" s="61"/>
      <c r="C187" s="61"/>
      <c r="D187" s="61"/>
      <c r="E187" s="6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</row>
    <row r="188" spans="1:255" ht="12.75" customHeight="1" x14ac:dyDescent="0.2">
      <c r="A188" s="61"/>
      <c r="B188" s="61"/>
      <c r="C188" s="61"/>
      <c r="D188" s="61"/>
      <c r="E188" s="6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/>
      <c r="GU188" s="51"/>
      <c r="GV188" s="51"/>
      <c r="GW188" s="51"/>
      <c r="GX188" s="51"/>
      <c r="GY188" s="51"/>
      <c r="GZ188" s="51"/>
      <c r="HA188" s="51"/>
      <c r="HB188" s="51"/>
      <c r="HC188" s="51"/>
      <c r="HD188" s="51"/>
      <c r="HE188" s="51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</row>
    <row r="189" spans="1:255" ht="12.75" customHeight="1" x14ac:dyDescent="0.2">
      <c r="A189" s="61"/>
      <c r="B189" s="61"/>
      <c r="C189" s="61"/>
      <c r="D189" s="61"/>
      <c r="E189" s="6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</row>
    <row r="190" spans="1:255" ht="12.75" customHeight="1" x14ac:dyDescent="0.2">
      <c r="A190" s="61"/>
      <c r="B190" s="61"/>
      <c r="C190" s="61"/>
      <c r="D190" s="61"/>
      <c r="E190" s="6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</row>
    <row r="191" spans="1:255" ht="12.75" customHeight="1" x14ac:dyDescent="0.2">
      <c r="A191" s="61"/>
      <c r="B191" s="61"/>
      <c r="C191" s="61"/>
      <c r="D191" s="61"/>
      <c r="E191" s="6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</row>
    <row r="192" spans="1:255" ht="12.75" customHeight="1" x14ac:dyDescent="0.2">
      <c r="A192" s="61"/>
      <c r="B192" s="61"/>
      <c r="C192" s="61"/>
      <c r="D192" s="61"/>
      <c r="E192" s="6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  <c r="GH192" s="51"/>
      <c r="GI192" s="51"/>
      <c r="GJ192" s="51"/>
      <c r="GK192" s="51"/>
      <c r="GL192" s="51"/>
      <c r="GM192" s="51"/>
      <c r="GN192" s="51"/>
      <c r="GO192" s="51"/>
      <c r="GP192" s="51"/>
      <c r="GQ192" s="51"/>
      <c r="GR192" s="51"/>
      <c r="GS192" s="51"/>
      <c r="GT192" s="51"/>
      <c r="GU192" s="51"/>
      <c r="GV192" s="51"/>
      <c r="GW192" s="51"/>
      <c r="GX192" s="51"/>
      <c r="GY192" s="51"/>
      <c r="GZ192" s="51"/>
      <c r="HA192" s="51"/>
      <c r="HB192" s="51"/>
      <c r="HC192" s="51"/>
      <c r="HD192" s="51"/>
      <c r="HE192" s="51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</row>
    <row r="193" spans="1:255" ht="12.75" customHeight="1" x14ac:dyDescent="0.2">
      <c r="A193" s="61"/>
      <c r="B193" s="61"/>
      <c r="C193" s="61"/>
      <c r="D193" s="61"/>
      <c r="E193" s="6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</row>
    <row r="194" spans="1:255" ht="12.75" customHeight="1" x14ac:dyDescent="0.2">
      <c r="A194" s="61"/>
      <c r="B194" s="61"/>
      <c r="C194" s="61"/>
      <c r="D194" s="61"/>
      <c r="E194" s="6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1"/>
      <c r="GI194" s="51"/>
      <c r="GJ194" s="51"/>
      <c r="GK194" s="51"/>
      <c r="GL194" s="51"/>
      <c r="GM194" s="51"/>
      <c r="GN194" s="51"/>
      <c r="GO194" s="51"/>
      <c r="GP194" s="51"/>
      <c r="GQ194" s="51"/>
      <c r="GR194" s="51"/>
      <c r="GS194" s="51"/>
      <c r="GT194" s="51"/>
      <c r="GU194" s="51"/>
      <c r="GV194" s="51"/>
      <c r="GW194" s="51"/>
      <c r="GX194" s="51"/>
      <c r="GY194" s="51"/>
      <c r="GZ194" s="51"/>
      <c r="HA194" s="51"/>
      <c r="HB194" s="51"/>
      <c r="HC194" s="51"/>
      <c r="HD194" s="51"/>
      <c r="HE194" s="51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</row>
    <row r="195" spans="1:255" ht="12.75" customHeight="1" x14ac:dyDescent="0.2">
      <c r="A195" s="61"/>
      <c r="B195" s="61"/>
      <c r="C195" s="61"/>
      <c r="D195" s="61"/>
      <c r="E195" s="6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</row>
    <row r="196" spans="1:255" ht="12.75" customHeight="1" x14ac:dyDescent="0.2">
      <c r="A196" s="61"/>
      <c r="B196" s="61"/>
      <c r="C196" s="61"/>
      <c r="D196" s="61"/>
      <c r="E196" s="6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</row>
    <row r="197" spans="1:255" ht="12.75" customHeight="1" x14ac:dyDescent="0.2">
      <c r="A197" s="61"/>
      <c r="B197" s="61"/>
      <c r="C197" s="61"/>
      <c r="D197" s="61"/>
      <c r="E197" s="6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</row>
    <row r="198" spans="1:255" ht="12.75" customHeight="1" x14ac:dyDescent="0.2">
      <c r="A198" s="61"/>
      <c r="B198" s="61"/>
      <c r="C198" s="61"/>
      <c r="D198" s="61"/>
      <c r="E198" s="6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</row>
    <row r="199" spans="1:255" ht="12.75" customHeight="1" x14ac:dyDescent="0.2">
      <c r="A199" s="61"/>
      <c r="B199" s="61"/>
      <c r="C199" s="61"/>
      <c r="D199" s="61"/>
      <c r="E199" s="6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</row>
    <row r="200" spans="1:255" ht="12.75" customHeight="1" x14ac:dyDescent="0.2">
      <c r="A200" s="61"/>
      <c r="B200" s="61"/>
      <c r="C200" s="61"/>
      <c r="D200" s="61"/>
      <c r="E200" s="6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</row>
    <row r="201" spans="1:255" ht="12.75" customHeight="1" x14ac:dyDescent="0.2">
      <c r="A201" s="61"/>
      <c r="B201" s="61"/>
      <c r="C201" s="61"/>
      <c r="D201" s="61"/>
      <c r="E201" s="6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</row>
    <row r="202" spans="1:255" ht="12.75" customHeight="1" x14ac:dyDescent="0.2">
      <c r="A202" s="61"/>
      <c r="B202" s="61"/>
      <c r="C202" s="61"/>
      <c r="D202" s="61"/>
      <c r="E202" s="6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/>
      <c r="GK202" s="51"/>
      <c r="GL202" s="51"/>
      <c r="GM202" s="51"/>
      <c r="GN202" s="51"/>
      <c r="GO202" s="51"/>
      <c r="GP202" s="51"/>
      <c r="GQ202" s="51"/>
      <c r="GR202" s="51"/>
      <c r="GS202" s="51"/>
      <c r="GT202" s="51"/>
      <c r="GU202" s="51"/>
      <c r="GV202" s="51"/>
      <c r="GW202" s="51"/>
      <c r="GX202" s="51"/>
      <c r="GY202" s="51"/>
      <c r="GZ202" s="51"/>
      <c r="HA202" s="51"/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</row>
    <row r="203" spans="1:255" ht="12.75" customHeight="1" x14ac:dyDescent="0.2">
      <c r="A203" s="61"/>
      <c r="B203" s="61"/>
      <c r="C203" s="61"/>
      <c r="D203" s="61"/>
      <c r="E203" s="6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</row>
    <row r="204" spans="1:255" ht="12.75" customHeight="1" x14ac:dyDescent="0.2">
      <c r="A204" s="61"/>
      <c r="B204" s="61"/>
      <c r="C204" s="61"/>
      <c r="D204" s="61"/>
      <c r="E204" s="6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pans="1:255" ht="12.75" customHeight="1" x14ac:dyDescent="0.2">
      <c r="A205" s="61"/>
      <c r="B205" s="61"/>
      <c r="C205" s="61"/>
      <c r="D205" s="61"/>
      <c r="E205" s="6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</row>
    <row r="206" spans="1:255" ht="12.75" customHeight="1" x14ac:dyDescent="0.2">
      <c r="A206" s="61"/>
      <c r="B206" s="61"/>
      <c r="C206" s="61"/>
      <c r="D206" s="61"/>
      <c r="E206" s="6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</row>
    <row r="207" spans="1:255" ht="12.75" customHeight="1" x14ac:dyDescent="0.2">
      <c r="A207" s="61"/>
      <c r="B207" s="61"/>
      <c r="C207" s="61"/>
      <c r="D207" s="61"/>
      <c r="E207" s="6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</row>
    <row r="208" spans="1:255" ht="12.75" customHeight="1" x14ac:dyDescent="0.2">
      <c r="A208" s="61"/>
      <c r="B208" s="61"/>
      <c r="C208" s="61"/>
      <c r="D208" s="61"/>
      <c r="E208" s="6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</row>
    <row r="209" spans="1:255" ht="12.75" customHeight="1" x14ac:dyDescent="0.2">
      <c r="A209" s="61"/>
      <c r="B209" s="61"/>
      <c r="C209" s="61"/>
      <c r="D209" s="61"/>
      <c r="E209" s="6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pans="1:255" ht="12.75" customHeight="1" x14ac:dyDescent="0.2">
      <c r="A210" s="61"/>
      <c r="B210" s="61"/>
      <c r="C210" s="61"/>
      <c r="D210" s="61"/>
      <c r="E210" s="6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/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</row>
    <row r="211" spans="1:255" ht="12.75" customHeight="1" x14ac:dyDescent="0.2">
      <c r="A211" s="61"/>
      <c r="B211" s="61"/>
      <c r="C211" s="61"/>
      <c r="D211" s="61"/>
      <c r="E211" s="6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</row>
    <row r="212" spans="1:255" ht="12.75" customHeight="1" x14ac:dyDescent="0.2">
      <c r="A212" s="61"/>
      <c r="B212" s="61"/>
      <c r="C212" s="61"/>
      <c r="D212" s="61"/>
      <c r="E212" s="6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/>
      <c r="GT212" s="51"/>
      <c r="GU212" s="51"/>
      <c r="GV212" s="51"/>
      <c r="GW212" s="51"/>
      <c r="GX212" s="51"/>
      <c r="GY212" s="51"/>
      <c r="GZ212" s="51"/>
      <c r="HA212" s="51"/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</row>
    <row r="213" spans="1:255" ht="12.75" customHeight="1" x14ac:dyDescent="0.2">
      <c r="A213" s="61"/>
      <c r="B213" s="61"/>
      <c r="C213" s="61"/>
      <c r="D213" s="61"/>
      <c r="E213" s="6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</row>
    <row r="214" spans="1:255" ht="12.75" customHeight="1" x14ac:dyDescent="0.2">
      <c r="A214" s="61"/>
      <c r="B214" s="61"/>
      <c r="C214" s="61"/>
      <c r="D214" s="61"/>
      <c r="E214" s="6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/>
      <c r="HB214" s="51"/>
      <c r="HC214" s="51"/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</row>
    <row r="215" spans="1:255" ht="12.75" customHeight="1" x14ac:dyDescent="0.2">
      <c r="A215" s="61"/>
      <c r="B215" s="61"/>
      <c r="C215" s="61"/>
      <c r="D215" s="61"/>
      <c r="E215" s="6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</row>
    <row r="216" spans="1:255" ht="12.75" customHeight="1" x14ac:dyDescent="0.2">
      <c r="A216" s="61"/>
      <c r="B216" s="61"/>
      <c r="C216" s="61"/>
      <c r="D216" s="61"/>
      <c r="E216" s="6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</row>
    <row r="217" spans="1:255" ht="12.75" customHeight="1" x14ac:dyDescent="0.2">
      <c r="A217" s="61"/>
      <c r="B217" s="61"/>
      <c r="C217" s="61"/>
      <c r="D217" s="61"/>
      <c r="E217" s="6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</row>
    <row r="218" spans="1:255" ht="12.75" customHeight="1" x14ac:dyDescent="0.2">
      <c r="A218" s="61"/>
      <c r="B218" s="61"/>
      <c r="C218" s="61"/>
      <c r="D218" s="61"/>
      <c r="E218" s="6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</row>
    <row r="219" spans="1:255" ht="12.75" customHeight="1" x14ac:dyDescent="0.2">
      <c r="A219" s="61"/>
      <c r="B219" s="61"/>
      <c r="C219" s="61"/>
      <c r="D219" s="61"/>
      <c r="E219" s="6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</row>
    <row r="220" spans="1:255" ht="12.75" customHeight="1" x14ac:dyDescent="0.2">
      <c r="A220" s="61"/>
      <c r="B220" s="61"/>
      <c r="C220" s="61"/>
      <c r="D220" s="61"/>
      <c r="E220" s="6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</row>
    <row r="221" spans="1:255" ht="12.75" customHeight="1" x14ac:dyDescent="0.2">
      <c r="A221" s="61"/>
      <c r="B221" s="61"/>
      <c r="C221" s="61"/>
      <c r="D221" s="61"/>
      <c r="E221" s="6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</row>
    <row r="222" spans="1:255" ht="12.75" customHeight="1" x14ac:dyDescent="0.2">
      <c r="A222" s="61"/>
      <c r="B222" s="61"/>
      <c r="C222" s="61"/>
      <c r="D222" s="61"/>
      <c r="E222" s="6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/>
      <c r="GI222" s="51"/>
      <c r="GJ222" s="51"/>
      <c r="GK222" s="51"/>
      <c r="GL222" s="51"/>
      <c r="GM222" s="51"/>
      <c r="GN222" s="51"/>
      <c r="GO222" s="51"/>
      <c r="GP222" s="51"/>
      <c r="GQ222" s="51"/>
      <c r="GR222" s="51"/>
      <c r="GS222" s="51"/>
      <c r="GT222" s="51"/>
      <c r="GU222" s="51"/>
      <c r="GV222" s="51"/>
      <c r="GW222" s="51"/>
      <c r="GX222" s="51"/>
      <c r="GY222" s="51"/>
      <c r="GZ222" s="51"/>
      <c r="HA222" s="51"/>
      <c r="HB222" s="51"/>
      <c r="HC222" s="51"/>
      <c r="HD222" s="51"/>
      <c r="HE222" s="51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</row>
    <row r="223" spans="1:255" ht="12.75" customHeight="1" x14ac:dyDescent="0.2">
      <c r="A223" s="61"/>
      <c r="B223" s="61"/>
      <c r="C223" s="61"/>
      <c r="D223" s="61"/>
      <c r="E223" s="6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</row>
    <row r="224" spans="1:255" ht="12.75" customHeight="1" x14ac:dyDescent="0.2">
      <c r="A224" s="61"/>
      <c r="B224" s="61"/>
      <c r="C224" s="61"/>
      <c r="D224" s="61"/>
      <c r="E224" s="6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  <c r="GH224" s="51"/>
      <c r="GI224" s="51"/>
      <c r="GJ224" s="51"/>
      <c r="GK224" s="51"/>
      <c r="GL224" s="51"/>
      <c r="GM224" s="51"/>
      <c r="GN224" s="51"/>
      <c r="GO224" s="51"/>
      <c r="GP224" s="51"/>
      <c r="GQ224" s="51"/>
      <c r="GR224" s="51"/>
      <c r="GS224" s="51"/>
      <c r="GT224" s="51"/>
      <c r="GU224" s="51"/>
      <c r="GV224" s="51"/>
      <c r="GW224" s="51"/>
      <c r="GX224" s="51"/>
      <c r="GY224" s="51"/>
      <c r="GZ224" s="51"/>
      <c r="HA224" s="51"/>
      <c r="HB224" s="51"/>
      <c r="HC224" s="51"/>
      <c r="HD224" s="51"/>
      <c r="HE224" s="51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</row>
    <row r="225" spans="1:255" ht="12.75" customHeight="1" x14ac:dyDescent="0.2">
      <c r="A225" s="61"/>
      <c r="B225" s="61"/>
      <c r="C225" s="61"/>
      <c r="D225" s="61"/>
      <c r="E225" s="6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</row>
    <row r="226" spans="1:255" ht="12.75" customHeight="1" x14ac:dyDescent="0.2">
      <c r="A226" s="61"/>
      <c r="B226" s="61"/>
      <c r="C226" s="61"/>
      <c r="D226" s="61"/>
      <c r="E226" s="6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/>
      <c r="GI226" s="51"/>
      <c r="GJ226" s="51"/>
      <c r="GK226" s="51"/>
      <c r="GL226" s="51"/>
      <c r="GM226" s="51"/>
      <c r="GN226" s="51"/>
      <c r="GO226" s="51"/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/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</row>
    <row r="227" spans="1:255" ht="12.75" customHeight="1" x14ac:dyDescent="0.2">
      <c r="A227" s="61"/>
      <c r="B227" s="61"/>
      <c r="C227" s="61"/>
      <c r="D227" s="61"/>
      <c r="E227" s="6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</row>
    <row r="228" spans="1:255" ht="12.75" customHeight="1" x14ac:dyDescent="0.2">
      <c r="A228" s="61"/>
      <c r="B228" s="61"/>
      <c r="C228" s="61"/>
      <c r="D228" s="61"/>
      <c r="E228" s="6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/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</row>
    <row r="229" spans="1:255" ht="12.75" customHeight="1" x14ac:dyDescent="0.2">
      <c r="A229" s="61"/>
      <c r="B229" s="61"/>
      <c r="C229" s="61"/>
      <c r="D229" s="61"/>
      <c r="E229" s="6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</row>
    <row r="230" spans="1:255" ht="12.75" customHeight="1" x14ac:dyDescent="0.2">
      <c r="A230" s="61"/>
      <c r="B230" s="61"/>
      <c r="C230" s="61"/>
      <c r="D230" s="61"/>
      <c r="E230" s="6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  <c r="GH230" s="51"/>
      <c r="GI230" s="51"/>
      <c r="GJ230" s="51"/>
      <c r="GK230" s="51"/>
      <c r="GL230" s="51"/>
      <c r="GM230" s="51"/>
      <c r="GN230" s="51"/>
      <c r="GO230" s="51"/>
      <c r="GP230" s="51"/>
      <c r="GQ230" s="51"/>
      <c r="GR230" s="51"/>
      <c r="GS230" s="51"/>
      <c r="GT230" s="51"/>
      <c r="GU230" s="51"/>
      <c r="GV230" s="51"/>
      <c r="GW230" s="51"/>
      <c r="GX230" s="51"/>
      <c r="GY230" s="51"/>
      <c r="GZ230" s="51"/>
      <c r="HA230" s="51"/>
      <c r="HB230" s="51"/>
      <c r="HC230" s="51"/>
      <c r="HD230" s="51"/>
      <c r="HE230" s="51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</row>
    <row r="231" spans="1:255" ht="12.75" customHeight="1" x14ac:dyDescent="0.2">
      <c r="A231" s="61"/>
      <c r="B231" s="61"/>
      <c r="C231" s="61"/>
      <c r="D231" s="61"/>
      <c r="E231" s="6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</row>
    <row r="232" spans="1:255" ht="12.75" customHeight="1" x14ac:dyDescent="0.2">
      <c r="A232" s="61"/>
      <c r="B232" s="61"/>
      <c r="C232" s="61"/>
      <c r="D232" s="61"/>
      <c r="E232" s="6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  <c r="GH232" s="51"/>
      <c r="GI232" s="51"/>
      <c r="GJ232" s="51"/>
      <c r="GK232" s="51"/>
      <c r="GL232" s="51"/>
      <c r="GM232" s="51"/>
      <c r="GN232" s="51"/>
      <c r="GO232" s="51"/>
      <c r="GP232" s="51"/>
      <c r="GQ232" s="51"/>
      <c r="GR232" s="51"/>
      <c r="GS232" s="51"/>
      <c r="GT232" s="51"/>
      <c r="GU232" s="51"/>
      <c r="GV232" s="51"/>
      <c r="GW232" s="51"/>
      <c r="GX232" s="51"/>
      <c r="GY232" s="51"/>
      <c r="GZ232" s="51"/>
      <c r="HA232" s="51"/>
      <c r="HB232" s="51"/>
      <c r="HC232" s="51"/>
      <c r="HD232" s="51"/>
      <c r="HE232" s="51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</row>
    <row r="233" spans="1:255" ht="12.75" customHeight="1" x14ac:dyDescent="0.2">
      <c r="A233" s="61"/>
      <c r="B233" s="61"/>
      <c r="C233" s="61"/>
      <c r="D233" s="61"/>
      <c r="E233" s="6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</row>
    <row r="234" spans="1:255" ht="12.75" customHeight="1" x14ac:dyDescent="0.2">
      <c r="A234" s="61"/>
      <c r="B234" s="61"/>
      <c r="C234" s="61"/>
      <c r="D234" s="61"/>
      <c r="E234" s="6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  <c r="GH234" s="51"/>
      <c r="GI234" s="51"/>
      <c r="GJ234" s="51"/>
      <c r="GK234" s="51"/>
      <c r="GL234" s="51"/>
      <c r="GM234" s="51"/>
      <c r="GN234" s="51"/>
      <c r="GO234" s="51"/>
      <c r="GP234" s="51"/>
      <c r="GQ234" s="51"/>
      <c r="GR234" s="51"/>
      <c r="GS234" s="51"/>
      <c r="GT234" s="51"/>
      <c r="GU234" s="51"/>
      <c r="GV234" s="51"/>
      <c r="GW234" s="51"/>
      <c r="GX234" s="51"/>
      <c r="GY234" s="51"/>
      <c r="GZ234" s="51"/>
      <c r="HA234" s="51"/>
      <c r="HB234" s="51"/>
      <c r="HC234" s="51"/>
      <c r="HD234" s="51"/>
      <c r="HE234" s="51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</row>
    <row r="235" spans="1:255" ht="12.75" customHeight="1" x14ac:dyDescent="0.2">
      <c r="A235" s="61"/>
      <c r="B235" s="61"/>
      <c r="C235" s="61"/>
      <c r="D235" s="61"/>
      <c r="E235" s="6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</row>
    <row r="236" spans="1:255" ht="12.75" customHeight="1" x14ac:dyDescent="0.2">
      <c r="A236" s="61"/>
      <c r="B236" s="61"/>
      <c r="C236" s="61"/>
      <c r="D236" s="61"/>
      <c r="E236" s="6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  <c r="GH236" s="51"/>
      <c r="GI236" s="51"/>
      <c r="GJ236" s="51"/>
      <c r="GK236" s="51"/>
      <c r="GL236" s="51"/>
      <c r="GM236" s="51"/>
      <c r="GN236" s="51"/>
      <c r="GO236" s="51"/>
      <c r="GP236" s="51"/>
      <c r="GQ236" s="51"/>
      <c r="GR236" s="51"/>
      <c r="GS236" s="51"/>
      <c r="GT236" s="51"/>
      <c r="GU236" s="51"/>
      <c r="GV236" s="51"/>
      <c r="GW236" s="51"/>
      <c r="GX236" s="51"/>
      <c r="GY236" s="51"/>
      <c r="GZ236" s="51"/>
      <c r="HA236" s="51"/>
      <c r="HB236" s="51"/>
      <c r="HC236" s="51"/>
      <c r="HD236" s="51"/>
      <c r="HE236" s="51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</row>
    <row r="237" spans="1:255" ht="12.75" customHeight="1" x14ac:dyDescent="0.2">
      <c r="A237" s="61"/>
      <c r="B237" s="61"/>
      <c r="C237" s="61"/>
      <c r="D237" s="61"/>
      <c r="E237" s="6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</row>
    <row r="238" spans="1:255" ht="12.75" customHeight="1" x14ac:dyDescent="0.2">
      <c r="A238" s="61"/>
      <c r="B238" s="61"/>
      <c r="C238" s="61"/>
      <c r="D238" s="61"/>
      <c r="E238" s="6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  <c r="GH238" s="51"/>
      <c r="GI238" s="51"/>
      <c r="GJ238" s="51"/>
      <c r="GK238" s="51"/>
      <c r="GL238" s="51"/>
      <c r="GM238" s="51"/>
      <c r="GN238" s="51"/>
      <c r="GO238" s="51"/>
      <c r="GP238" s="51"/>
      <c r="GQ238" s="51"/>
      <c r="GR238" s="51"/>
      <c r="GS238" s="51"/>
      <c r="GT238" s="51"/>
      <c r="GU238" s="51"/>
      <c r="GV238" s="51"/>
      <c r="GW238" s="51"/>
      <c r="GX238" s="51"/>
      <c r="GY238" s="51"/>
      <c r="GZ238" s="51"/>
      <c r="HA238" s="51"/>
      <c r="HB238" s="51"/>
      <c r="HC238" s="51"/>
      <c r="HD238" s="51"/>
      <c r="HE238" s="51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</row>
    <row r="239" spans="1:255" ht="12.75" customHeight="1" x14ac:dyDescent="0.2">
      <c r="A239" s="61"/>
      <c r="B239" s="61"/>
      <c r="C239" s="61"/>
      <c r="D239" s="61"/>
      <c r="E239" s="6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</row>
    <row r="240" spans="1:255" ht="12.75" customHeight="1" x14ac:dyDescent="0.2">
      <c r="A240" s="61"/>
      <c r="B240" s="61"/>
      <c r="C240" s="61"/>
      <c r="D240" s="61"/>
      <c r="E240" s="6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</row>
    <row r="241" spans="1:255" ht="12.75" customHeight="1" x14ac:dyDescent="0.2">
      <c r="A241" s="61"/>
      <c r="B241" s="61"/>
      <c r="C241" s="61"/>
      <c r="D241" s="61"/>
      <c r="E241" s="6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</row>
    <row r="242" spans="1:255" ht="12.75" customHeight="1" x14ac:dyDescent="0.2">
      <c r="A242" s="61"/>
      <c r="B242" s="61"/>
      <c r="C242" s="61"/>
      <c r="D242" s="61"/>
      <c r="E242" s="6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/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</row>
    <row r="243" spans="1:255" ht="12.75" customHeight="1" x14ac:dyDescent="0.2">
      <c r="A243" s="61"/>
      <c r="B243" s="61"/>
      <c r="C243" s="61"/>
      <c r="D243" s="61"/>
      <c r="E243" s="6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</row>
    <row r="244" spans="1:255" ht="12.75" customHeight="1" x14ac:dyDescent="0.2">
      <c r="A244" s="61"/>
      <c r="B244" s="61"/>
      <c r="C244" s="61"/>
      <c r="D244" s="61"/>
      <c r="E244" s="6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  <c r="GH244" s="51"/>
      <c r="GI244" s="51"/>
      <c r="GJ244" s="51"/>
      <c r="GK244" s="51"/>
      <c r="GL244" s="51"/>
      <c r="GM244" s="51"/>
      <c r="GN244" s="51"/>
      <c r="GO244" s="51"/>
      <c r="GP244" s="51"/>
      <c r="GQ244" s="51"/>
      <c r="GR244" s="51"/>
      <c r="GS244" s="51"/>
      <c r="GT244" s="51"/>
      <c r="GU244" s="51"/>
      <c r="GV244" s="51"/>
      <c r="GW244" s="51"/>
      <c r="GX244" s="51"/>
      <c r="GY244" s="51"/>
      <c r="GZ244" s="51"/>
      <c r="HA244" s="51"/>
      <c r="HB244" s="51"/>
      <c r="HC244" s="51"/>
      <c r="HD244" s="51"/>
      <c r="HE244" s="51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</row>
    <row r="245" spans="1:255" ht="12.75" customHeight="1" x14ac:dyDescent="0.2">
      <c r="A245" s="61"/>
      <c r="B245" s="61"/>
      <c r="C245" s="61"/>
      <c r="D245" s="61"/>
      <c r="E245" s="6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</row>
    <row r="246" spans="1:255" ht="12.75" customHeight="1" x14ac:dyDescent="0.2">
      <c r="A246" s="61"/>
      <c r="B246" s="61"/>
      <c r="C246" s="61"/>
      <c r="D246" s="61"/>
      <c r="E246" s="6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/>
      <c r="GX246" s="51"/>
      <c r="GY246" s="51"/>
      <c r="GZ246" s="51"/>
      <c r="HA246" s="51"/>
      <c r="HB246" s="51"/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</row>
    <row r="247" spans="1:255" ht="12.75" customHeight="1" x14ac:dyDescent="0.2">
      <c r="A247" s="61"/>
      <c r="B247" s="61"/>
      <c r="C247" s="61"/>
      <c r="D247" s="61"/>
      <c r="E247" s="6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</row>
    <row r="248" spans="1:255" ht="12.75" customHeight="1" x14ac:dyDescent="0.2">
      <c r="A248" s="61"/>
      <c r="B248" s="61"/>
      <c r="C248" s="61"/>
      <c r="D248" s="61"/>
      <c r="E248" s="6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/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</row>
    <row r="249" spans="1:255" ht="12.75" customHeight="1" x14ac:dyDescent="0.2">
      <c r="A249" s="61"/>
      <c r="B249" s="61"/>
      <c r="C249" s="61"/>
      <c r="D249" s="61"/>
      <c r="E249" s="6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</row>
    <row r="250" spans="1:255" ht="12.75" customHeight="1" x14ac:dyDescent="0.2">
      <c r="A250" s="61"/>
      <c r="B250" s="61"/>
      <c r="C250" s="61"/>
      <c r="D250" s="61"/>
      <c r="E250" s="6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  <c r="GH250" s="51"/>
      <c r="GI250" s="51"/>
      <c r="GJ250" s="51"/>
      <c r="GK250" s="51"/>
      <c r="GL250" s="51"/>
      <c r="GM250" s="51"/>
      <c r="GN250" s="51"/>
      <c r="GO250" s="51"/>
      <c r="GP250" s="51"/>
      <c r="GQ250" s="51"/>
      <c r="GR250" s="51"/>
      <c r="GS250" s="51"/>
      <c r="GT250" s="51"/>
      <c r="GU250" s="51"/>
      <c r="GV250" s="51"/>
      <c r="GW250" s="51"/>
      <c r="GX250" s="51"/>
      <c r="GY250" s="51"/>
      <c r="GZ250" s="51"/>
      <c r="HA250" s="51"/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</row>
    <row r="251" spans="1:255" ht="12.75" customHeight="1" x14ac:dyDescent="0.2">
      <c r="A251" s="61"/>
      <c r="B251" s="61"/>
      <c r="C251" s="61"/>
      <c r="D251" s="61"/>
      <c r="E251" s="6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</row>
    <row r="252" spans="1:255" ht="12.75" customHeight="1" x14ac:dyDescent="0.2">
      <c r="A252" s="61"/>
      <c r="B252" s="61"/>
      <c r="C252" s="61"/>
      <c r="D252" s="61"/>
      <c r="E252" s="6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/>
      <c r="GU252" s="51"/>
      <c r="GV252" s="51"/>
      <c r="GW252" s="51"/>
      <c r="GX252" s="51"/>
      <c r="GY252" s="51"/>
      <c r="GZ252" s="51"/>
      <c r="HA252" s="51"/>
      <c r="HB252" s="51"/>
      <c r="HC252" s="51"/>
      <c r="HD252" s="51"/>
      <c r="HE252" s="51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</row>
    <row r="253" spans="1:255" ht="12.75" customHeight="1" x14ac:dyDescent="0.2">
      <c r="A253" s="61"/>
      <c r="B253" s="61"/>
      <c r="C253" s="61"/>
      <c r="D253" s="61"/>
      <c r="E253" s="6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</row>
    <row r="254" spans="1:255" ht="12.75" customHeight="1" x14ac:dyDescent="0.2">
      <c r="A254" s="61"/>
      <c r="B254" s="61"/>
      <c r="C254" s="61"/>
      <c r="D254" s="61"/>
      <c r="E254" s="6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</row>
    <row r="255" spans="1:255" ht="12.75" customHeight="1" x14ac:dyDescent="0.2">
      <c r="A255" s="61"/>
      <c r="B255" s="61"/>
      <c r="C255" s="61"/>
      <c r="D255" s="61"/>
      <c r="E255" s="6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</row>
    <row r="256" spans="1:255" ht="12.75" customHeight="1" x14ac:dyDescent="0.2">
      <c r="A256" s="61"/>
      <c r="B256" s="61"/>
      <c r="C256" s="61"/>
      <c r="D256" s="61"/>
      <c r="E256" s="6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/>
      <c r="HE256" s="51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</row>
    <row r="257" spans="1:255" ht="12.75" customHeight="1" x14ac:dyDescent="0.2">
      <c r="A257" s="61"/>
      <c r="B257" s="61"/>
      <c r="C257" s="61"/>
      <c r="D257" s="61"/>
      <c r="E257" s="6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</row>
    <row r="258" spans="1:255" ht="12.75" customHeight="1" x14ac:dyDescent="0.2">
      <c r="A258" s="61"/>
      <c r="B258" s="61"/>
      <c r="C258" s="61"/>
      <c r="D258" s="61"/>
      <c r="E258" s="6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</row>
    <row r="259" spans="1:255" ht="12.75" customHeight="1" x14ac:dyDescent="0.2">
      <c r="A259" s="61"/>
      <c r="B259" s="61"/>
      <c r="C259" s="61"/>
      <c r="D259" s="61"/>
      <c r="E259" s="6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</row>
    <row r="260" spans="1:255" ht="12.75" customHeight="1" x14ac:dyDescent="0.2">
      <c r="A260" s="61"/>
      <c r="B260" s="61"/>
      <c r="C260" s="61"/>
      <c r="D260" s="61"/>
      <c r="E260" s="6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  <c r="GH260" s="51"/>
      <c r="GI260" s="51"/>
      <c r="GJ260" s="51"/>
      <c r="GK260" s="51"/>
      <c r="GL260" s="51"/>
      <c r="GM260" s="51"/>
      <c r="GN260" s="51"/>
      <c r="GO260" s="51"/>
      <c r="GP260" s="51"/>
      <c r="GQ260" s="51"/>
      <c r="GR260" s="51"/>
      <c r="GS260" s="51"/>
      <c r="GT260" s="51"/>
      <c r="GU260" s="51"/>
      <c r="GV260" s="51"/>
      <c r="GW260" s="51"/>
      <c r="GX260" s="51"/>
      <c r="GY260" s="51"/>
      <c r="GZ260" s="51"/>
      <c r="HA260" s="51"/>
      <c r="HB260" s="51"/>
      <c r="HC260" s="51"/>
      <c r="HD260" s="51"/>
      <c r="HE260" s="51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</row>
    <row r="261" spans="1:255" ht="12.75" customHeight="1" x14ac:dyDescent="0.2">
      <c r="A261" s="61"/>
      <c r="B261" s="61"/>
      <c r="C261" s="61"/>
      <c r="D261" s="61"/>
      <c r="E261" s="6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</row>
    <row r="262" spans="1:255" ht="12.75" customHeight="1" x14ac:dyDescent="0.2">
      <c r="A262" s="61"/>
      <c r="B262" s="61"/>
      <c r="C262" s="61"/>
      <c r="D262" s="61"/>
      <c r="E262" s="6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  <c r="GH262" s="51"/>
      <c r="GI262" s="51"/>
      <c r="GJ262" s="51"/>
      <c r="GK262" s="51"/>
      <c r="GL262" s="51"/>
      <c r="GM262" s="51"/>
      <c r="GN262" s="51"/>
      <c r="GO262" s="51"/>
      <c r="GP262" s="51"/>
      <c r="GQ262" s="51"/>
      <c r="GR262" s="51"/>
      <c r="GS262" s="51"/>
      <c r="GT262" s="51"/>
      <c r="GU262" s="51"/>
      <c r="GV262" s="51"/>
      <c r="GW262" s="51"/>
      <c r="GX262" s="51"/>
      <c r="GY262" s="51"/>
      <c r="GZ262" s="51"/>
      <c r="HA262" s="51"/>
      <c r="HB262" s="51"/>
      <c r="HC262" s="51"/>
      <c r="HD262" s="51"/>
      <c r="HE262" s="51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</row>
    <row r="263" spans="1:255" ht="12.75" customHeight="1" x14ac:dyDescent="0.2">
      <c r="A263" s="61"/>
      <c r="B263" s="61"/>
      <c r="C263" s="61"/>
      <c r="D263" s="61"/>
      <c r="E263" s="6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</row>
    <row r="264" spans="1:255" ht="12.75" customHeight="1" x14ac:dyDescent="0.2">
      <c r="A264" s="61"/>
      <c r="B264" s="61"/>
      <c r="C264" s="61"/>
      <c r="D264" s="61"/>
      <c r="E264" s="6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  <c r="GH264" s="51"/>
      <c r="GI264" s="51"/>
      <c r="GJ264" s="51"/>
      <c r="GK264" s="51"/>
      <c r="GL264" s="51"/>
      <c r="GM264" s="51"/>
      <c r="GN264" s="51"/>
      <c r="GO264" s="51"/>
      <c r="GP264" s="51"/>
      <c r="GQ264" s="51"/>
      <c r="GR264" s="51"/>
      <c r="GS264" s="51"/>
      <c r="GT264" s="51"/>
      <c r="GU264" s="51"/>
      <c r="GV264" s="51"/>
      <c r="GW264" s="51"/>
      <c r="GX264" s="51"/>
      <c r="GY264" s="51"/>
      <c r="GZ264" s="51"/>
      <c r="HA264" s="51"/>
      <c r="HB264" s="51"/>
      <c r="HC264" s="51"/>
      <c r="HD264" s="51"/>
      <c r="HE264" s="51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</row>
    <row r="265" spans="1:255" ht="12.75" customHeight="1" x14ac:dyDescent="0.2">
      <c r="A265" s="61"/>
      <c r="B265" s="61"/>
      <c r="C265" s="61"/>
      <c r="D265" s="61"/>
      <c r="E265" s="6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</row>
    <row r="266" spans="1:255" ht="12.75" customHeight="1" x14ac:dyDescent="0.2">
      <c r="A266" s="61"/>
      <c r="B266" s="61"/>
      <c r="C266" s="61"/>
      <c r="D266" s="61"/>
      <c r="E266" s="6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</row>
    <row r="267" spans="1:255" ht="12.75" customHeight="1" x14ac:dyDescent="0.2">
      <c r="A267" s="61"/>
      <c r="B267" s="61"/>
      <c r="C267" s="61"/>
      <c r="D267" s="61"/>
      <c r="E267" s="6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</row>
    <row r="268" spans="1:255" ht="12.75" customHeight="1" x14ac:dyDescent="0.2">
      <c r="A268" s="61"/>
      <c r="B268" s="61"/>
      <c r="C268" s="61"/>
      <c r="D268" s="61"/>
      <c r="E268" s="6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  <c r="GH268" s="51"/>
      <c r="GI268" s="51"/>
      <c r="GJ268" s="51"/>
      <c r="GK268" s="51"/>
      <c r="GL268" s="51"/>
      <c r="GM268" s="51"/>
      <c r="GN268" s="51"/>
      <c r="GO268" s="51"/>
      <c r="GP268" s="51"/>
      <c r="GQ268" s="51"/>
      <c r="GR268" s="51"/>
      <c r="GS268" s="51"/>
      <c r="GT268" s="51"/>
      <c r="GU268" s="51"/>
      <c r="GV268" s="51"/>
      <c r="GW268" s="51"/>
      <c r="GX268" s="51"/>
      <c r="GY268" s="51"/>
      <c r="GZ268" s="51"/>
      <c r="HA268" s="51"/>
      <c r="HB268" s="51"/>
      <c r="HC268" s="51"/>
      <c r="HD268" s="51"/>
      <c r="HE268" s="51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</row>
    <row r="269" spans="1:255" ht="12.75" customHeight="1" x14ac:dyDescent="0.2">
      <c r="A269" s="61"/>
      <c r="B269" s="61"/>
      <c r="C269" s="61"/>
      <c r="D269" s="61"/>
      <c r="E269" s="6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</row>
    <row r="270" spans="1:255" ht="12.75" customHeight="1" x14ac:dyDescent="0.2">
      <c r="A270" s="61"/>
      <c r="B270" s="61"/>
      <c r="C270" s="61"/>
      <c r="D270" s="61"/>
      <c r="E270" s="6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  <c r="GH270" s="51"/>
      <c r="GI270" s="51"/>
      <c r="GJ270" s="51"/>
      <c r="GK270" s="51"/>
      <c r="GL270" s="51"/>
      <c r="GM270" s="51"/>
      <c r="GN270" s="51"/>
      <c r="GO270" s="51"/>
      <c r="GP270" s="51"/>
      <c r="GQ270" s="51"/>
      <c r="GR270" s="51"/>
      <c r="GS270" s="51"/>
      <c r="GT270" s="51"/>
      <c r="GU270" s="51"/>
      <c r="GV270" s="51"/>
      <c r="GW270" s="51"/>
      <c r="GX270" s="51"/>
      <c r="GY270" s="51"/>
      <c r="GZ270" s="51"/>
      <c r="HA270" s="51"/>
      <c r="HB270" s="51"/>
      <c r="HC270" s="51"/>
      <c r="HD270" s="51"/>
      <c r="HE270" s="51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</row>
    <row r="271" spans="1:255" ht="12.75" customHeight="1" x14ac:dyDescent="0.2">
      <c r="A271" s="61"/>
      <c r="B271" s="61"/>
      <c r="C271" s="61"/>
      <c r="D271" s="61"/>
      <c r="E271" s="6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</row>
    <row r="272" spans="1:255" ht="12.75" customHeight="1" x14ac:dyDescent="0.2">
      <c r="A272" s="61"/>
      <c r="B272" s="61"/>
      <c r="C272" s="61"/>
      <c r="D272" s="61"/>
      <c r="E272" s="6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  <c r="GH272" s="51"/>
      <c r="GI272" s="51"/>
      <c r="GJ272" s="51"/>
      <c r="GK272" s="51"/>
      <c r="GL272" s="51"/>
      <c r="GM272" s="51"/>
      <c r="GN272" s="51"/>
      <c r="GO272" s="51"/>
      <c r="GP272" s="51"/>
      <c r="GQ272" s="51"/>
      <c r="GR272" s="51"/>
      <c r="GS272" s="51"/>
      <c r="GT272" s="51"/>
      <c r="GU272" s="51"/>
      <c r="GV272" s="51"/>
      <c r="GW272" s="51"/>
      <c r="GX272" s="51"/>
      <c r="GY272" s="51"/>
      <c r="GZ272" s="51"/>
      <c r="HA272" s="51"/>
      <c r="HB272" s="51"/>
      <c r="HC272" s="51"/>
      <c r="HD272" s="51"/>
      <c r="HE272" s="51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</row>
    <row r="273" spans="1:255" ht="12.75" customHeight="1" x14ac:dyDescent="0.2">
      <c r="A273" s="61"/>
      <c r="B273" s="61"/>
      <c r="C273" s="61"/>
      <c r="D273" s="61"/>
      <c r="E273" s="6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</row>
    <row r="274" spans="1:255" ht="12.75" customHeight="1" x14ac:dyDescent="0.2">
      <c r="A274" s="61"/>
      <c r="B274" s="61"/>
      <c r="C274" s="61"/>
      <c r="D274" s="61"/>
      <c r="E274" s="6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  <c r="GH274" s="51"/>
      <c r="GI274" s="51"/>
      <c r="GJ274" s="51"/>
      <c r="GK274" s="51"/>
      <c r="GL274" s="51"/>
      <c r="GM274" s="51"/>
      <c r="GN274" s="51"/>
      <c r="GO274" s="51"/>
      <c r="GP274" s="51"/>
      <c r="GQ274" s="51"/>
      <c r="GR274" s="51"/>
      <c r="GS274" s="51"/>
      <c r="GT274" s="51"/>
      <c r="GU274" s="51"/>
      <c r="GV274" s="51"/>
      <c r="GW274" s="51"/>
      <c r="GX274" s="51"/>
      <c r="GY274" s="51"/>
      <c r="GZ274" s="51"/>
      <c r="HA274" s="51"/>
      <c r="HB274" s="51"/>
      <c r="HC274" s="51"/>
      <c r="HD274" s="51"/>
      <c r="HE274" s="51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</row>
    <row r="275" spans="1:255" ht="12.75" customHeight="1" x14ac:dyDescent="0.2">
      <c r="A275" s="61"/>
      <c r="B275" s="61"/>
      <c r="C275" s="61"/>
      <c r="D275" s="61"/>
      <c r="E275" s="6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</row>
    <row r="276" spans="1:255" ht="12.75" customHeight="1" x14ac:dyDescent="0.2">
      <c r="A276" s="61"/>
      <c r="B276" s="61"/>
      <c r="C276" s="61"/>
      <c r="D276" s="61"/>
      <c r="E276" s="6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  <c r="GH276" s="51"/>
      <c r="GI276" s="51"/>
      <c r="GJ276" s="51"/>
      <c r="GK276" s="51"/>
      <c r="GL276" s="51"/>
      <c r="GM276" s="51"/>
      <c r="GN276" s="51"/>
      <c r="GO276" s="51"/>
      <c r="GP276" s="51"/>
      <c r="GQ276" s="51"/>
      <c r="GR276" s="51"/>
      <c r="GS276" s="51"/>
      <c r="GT276" s="51"/>
      <c r="GU276" s="51"/>
      <c r="GV276" s="51"/>
      <c r="GW276" s="51"/>
      <c r="GX276" s="51"/>
      <c r="GY276" s="51"/>
      <c r="GZ276" s="51"/>
      <c r="HA276" s="51"/>
      <c r="HB276" s="51"/>
      <c r="HC276" s="51"/>
      <c r="HD276" s="51"/>
      <c r="HE276" s="51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</row>
    <row r="277" spans="1:255" ht="12.75" customHeight="1" x14ac:dyDescent="0.2">
      <c r="A277" s="61"/>
      <c r="B277" s="61"/>
      <c r="C277" s="61"/>
      <c r="D277" s="61"/>
      <c r="E277" s="6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</row>
    <row r="278" spans="1:255" ht="12.75" customHeight="1" x14ac:dyDescent="0.2">
      <c r="A278" s="61"/>
      <c r="B278" s="61"/>
      <c r="C278" s="61"/>
      <c r="D278" s="61"/>
      <c r="E278" s="6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  <c r="GH278" s="51"/>
      <c r="GI278" s="51"/>
      <c r="GJ278" s="51"/>
      <c r="GK278" s="51"/>
      <c r="GL278" s="51"/>
      <c r="GM278" s="51"/>
      <c r="GN278" s="51"/>
      <c r="GO278" s="51"/>
      <c r="GP278" s="51"/>
      <c r="GQ278" s="51"/>
      <c r="GR278" s="51"/>
      <c r="GS278" s="51"/>
      <c r="GT278" s="51"/>
      <c r="GU278" s="51"/>
      <c r="GV278" s="51"/>
      <c r="GW278" s="51"/>
      <c r="GX278" s="51"/>
      <c r="GY278" s="51"/>
      <c r="GZ278" s="51"/>
      <c r="HA278" s="51"/>
      <c r="HB278" s="51"/>
      <c r="HC278" s="51"/>
      <c r="HD278" s="51"/>
      <c r="HE278" s="51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</row>
    <row r="279" spans="1:255" ht="12.75" customHeight="1" x14ac:dyDescent="0.2">
      <c r="A279" s="61"/>
      <c r="B279" s="61"/>
      <c r="C279" s="61"/>
      <c r="D279" s="61"/>
      <c r="E279" s="6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</row>
    <row r="280" spans="1:255" ht="12.75" customHeight="1" x14ac:dyDescent="0.2">
      <c r="A280" s="61"/>
      <c r="B280" s="61"/>
      <c r="C280" s="61"/>
      <c r="D280" s="61"/>
      <c r="E280" s="6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  <c r="GH280" s="51"/>
      <c r="GI280" s="51"/>
      <c r="GJ280" s="51"/>
      <c r="GK280" s="51"/>
      <c r="GL280" s="51"/>
      <c r="GM280" s="51"/>
      <c r="GN280" s="51"/>
      <c r="GO280" s="51"/>
      <c r="GP280" s="51"/>
      <c r="GQ280" s="51"/>
      <c r="GR280" s="51"/>
      <c r="GS280" s="51"/>
      <c r="GT280" s="51"/>
      <c r="GU280" s="51"/>
      <c r="GV280" s="51"/>
      <c r="GW280" s="51"/>
      <c r="GX280" s="51"/>
      <c r="GY280" s="51"/>
      <c r="GZ280" s="51"/>
      <c r="HA280" s="51"/>
      <c r="HB280" s="51"/>
      <c r="HC280" s="51"/>
      <c r="HD280" s="51"/>
      <c r="HE280" s="51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</row>
    <row r="281" spans="1:255" ht="12.75" customHeight="1" x14ac:dyDescent="0.2">
      <c r="A281" s="61"/>
      <c r="B281" s="61"/>
      <c r="C281" s="61"/>
      <c r="D281" s="61"/>
      <c r="E281" s="6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</row>
    <row r="282" spans="1:255" ht="12.75" customHeight="1" x14ac:dyDescent="0.2">
      <c r="A282" s="61"/>
      <c r="B282" s="61"/>
      <c r="C282" s="61"/>
      <c r="D282" s="61"/>
      <c r="E282" s="6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  <c r="GH282" s="51"/>
      <c r="GI282" s="51"/>
      <c r="GJ282" s="51"/>
      <c r="GK282" s="51"/>
      <c r="GL282" s="51"/>
      <c r="GM282" s="51"/>
      <c r="GN282" s="51"/>
      <c r="GO282" s="51"/>
      <c r="GP282" s="51"/>
      <c r="GQ282" s="51"/>
      <c r="GR282" s="51"/>
      <c r="GS282" s="51"/>
      <c r="GT282" s="51"/>
      <c r="GU282" s="51"/>
      <c r="GV282" s="51"/>
      <c r="GW282" s="51"/>
      <c r="GX282" s="51"/>
      <c r="GY282" s="51"/>
      <c r="GZ282" s="51"/>
      <c r="HA282" s="51"/>
      <c r="HB282" s="51"/>
      <c r="HC282" s="51"/>
      <c r="HD282" s="51"/>
      <c r="HE282" s="51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</row>
    <row r="283" spans="1:255" ht="12.75" customHeight="1" x14ac:dyDescent="0.2">
      <c r="A283" s="61"/>
      <c r="B283" s="61"/>
      <c r="C283" s="61"/>
      <c r="D283" s="61"/>
      <c r="E283" s="6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</row>
    <row r="284" spans="1:255" ht="12.75" customHeight="1" x14ac:dyDescent="0.2">
      <c r="A284" s="61"/>
      <c r="B284" s="61"/>
      <c r="C284" s="61"/>
      <c r="D284" s="61"/>
      <c r="E284" s="6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/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</row>
    <row r="285" spans="1:255" ht="12.75" customHeight="1" x14ac:dyDescent="0.2">
      <c r="A285" s="61"/>
      <c r="B285" s="61"/>
      <c r="C285" s="61"/>
      <c r="D285" s="61"/>
      <c r="E285" s="6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</row>
    <row r="286" spans="1:255" ht="12.75" customHeight="1" x14ac:dyDescent="0.2">
      <c r="A286" s="61"/>
      <c r="B286" s="61"/>
      <c r="C286" s="61"/>
      <c r="D286" s="61"/>
      <c r="E286" s="6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  <c r="GH286" s="51"/>
      <c r="GI286" s="51"/>
      <c r="GJ286" s="51"/>
      <c r="GK286" s="51"/>
      <c r="GL286" s="51"/>
      <c r="GM286" s="51"/>
      <c r="GN286" s="51"/>
      <c r="GO286" s="51"/>
      <c r="GP286" s="51"/>
      <c r="GQ286" s="51"/>
      <c r="GR286" s="51"/>
      <c r="GS286" s="51"/>
      <c r="GT286" s="51"/>
      <c r="GU286" s="51"/>
      <c r="GV286" s="51"/>
      <c r="GW286" s="51"/>
      <c r="GX286" s="51"/>
      <c r="GY286" s="51"/>
      <c r="GZ286" s="51"/>
      <c r="HA286" s="51"/>
      <c r="HB286" s="51"/>
      <c r="HC286" s="51"/>
      <c r="HD286" s="51"/>
      <c r="HE286" s="51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</row>
    <row r="287" spans="1:255" ht="12.75" customHeight="1" x14ac:dyDescent="0.2">
      <c r="A287" s="61"/>
      <c r="B287" s="61"/>
      <c r="C287" s="61"/>
      <c r="D287" s="61"/>
      <c r="E287" s="6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  <c r="GH287" s="51"/>
      <c r="GI287" s="51"/>
      <c r="GJ287" s="51"/>
      <c r="GK287" s="51"/>
      <c r="GL287" s="51"/>
      <c r="GM287" s="51"/>
      <c r="GN287" s="51"/>
      <c r="GO287" s="51"/>
      <c r="GP287" s="51"/>
      <c r="GQ287" s="51"/>
      <c r="GR287" s="51"/>
      <c r="GS287" s="51"/>
      <c r="GT287" s="51"/>
      <c r="GU287" s="51"/>
      <c r="GV287" s="51"/>
      <c r="GW287" s="51"/>
      <c r="GX287" s="51"/>
      <c r="GY287" s="51"/>
      <c r="GZ287" s="51"/>
      <c r="HA287" s="51"/>
      <c r="HB287" s="51"/>
      <c r="HC287" s="51"/>
      <c r="HD287" s="51"/>
      <c r="HE287" s="51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</row>
    <row r="288" spans="1:255" ht="12.75" customHeight="1" x14ac:dyDescent="0.2">
      <c r="A288" s="61"/>
      <c r="B288" s="61"/>
      <c r="C288" s="61"/>
      <c r="D288" s="61"/>
      <c r="E288" s="6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</row>
    <row r="289" spans="1:255" ht="12.75" customHeight="1" x14ac:dyDescent="0.2">
      <c r="A289" s="61"/>
      <c r="B289" s="61"/>
      <c r="C289" s="61"/>
      <c r="D289" s="61"/>
      <c r="E289" s="6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</row>
    <row r="290" spans="1:255" ht="12.75" customHeight="1" x14ac:dyDescent="0.2">
      <c r="A290" s="61"/>
      <c r="B290" s="61"/>
      <c r="C290" s="61"/>
      <c r="D290" s="61"/>
      <c r="E290" s="6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</row>
    <row r="291" spans="1:255" ht="12.75" customHeight="1" x14ac:dyDescent="0.2">
      <c r="A291" s="61"/>
      <c r="B291" s="61"/>
      <c r="C291" s="61"/>
      <c r="D291" s="61"/>
      <c r="E291" s="6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</row>
    <row r="292" spans="1:255" ht="12.75" customHeight="1" x14ac:dyDescent="0.2">
      <c r="A292" s="61"/>
      <c r="B292" s="61"/>
      <c r="C292" s="61"/>
      <c r="D292" s="61"/>
      <c r="E292" s="6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</row>
    <row r="293" spans="1:255" ht="12.75" customHeight="1" x14ac:dyDescent="0.2">
      <c r="A293" s="61"/>
      <c r="B293" s="61"/>
      <c r="C293" s="61"/>
      <c r="D293" s="61"/>
      <c r="E293" s="6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</row>
    <row r="294" spans="1:255" ht="12.75" customHeight="1" x14ac:dyDescent="0.2">
      <c r="A294" s="61"/>
      <c r="B294" s="61"/>
      <c r="C294" s="61"/>
      <c r="D294" s="61"/>
      <c r="E294" s="6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</row>
    <row r="295" spans="1:255" ht="12.75" customHeight="1" x14ac:dyDescent="0.2">
      <c r="A295" s="61"/>
      <c r="B295" s="61"/>
      <c r="C295" s="61"/>
      <c r="D295" s="61"/>
      <c r="E295" s="6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</row>
    <row r="296" spans="1:255" ht="12.75" customHeight="1" x14ac:dyDescent="0.2">
      <c r="A296" s="61"/>
      <c r="B296" s="61"/>
      <c r="C296" s="61"/>
      <c r="D296" s="61"/>
      <c r="E296" s="6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pans="1:255" ht="12.75" customHeight="1" x14ac:dyDescent="0.2">
      <c r="A297" s="61"/>
      <c r="B297" s="61"/>
      <c r="C297" s="61"/>
      <c r="D297" s="61"/>
      <c r="E297" s="6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</row>
    <row r="298" spans="1:255" ht="12.75" customHeight="1" x14ac:dyDescent="0.2">
      <c r="A298" s="61"/>
      <c r="B298" s="61"/>
      <c r="C298" s="61"/>
      <c r="D298" s="61"/>
      <c r="E298" s="6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</row>
    <row r="299" spans="1:255" ht="12.75" customHeight="1" x14ac:dyDescent="0.2">
      <c r="A299" s="61"/>
      <c r="B299" s="61"/>
      <c r="C299" s="61"/>
      <c r="D299" s="61"/>
      <c r="E299" s="6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51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51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51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</row>
    <row r="300" spans="1:255" ht="12.75" customHeight="1" x14ac:dyDescent="0.2">
      <c r="A300" s="61"/>
      <c r="B300" s="61"/>
      <c r="C300" s="61"/>
      <c r="D300" s="61"/>
      <c r="E300" s="6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</row>
    <row r="301" spans="1:255" ht="12.75" customHeight="1" x14ac:dyDescent="0.2">
      <c r="A301" s="61"/>
      <c r="B301" s="61"/>
      <c r="C301" s="61"/>
      <c r="D301" s="61"/>
      <c r="E301" s="6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/>
      <c r="GT301" s="51"/>
      <c r="GU301" s="51"/>
      <c r="GV301" s="51"/>
      <c r="GW301" s="51"/>
      <c r="GX301" s="51"/>
      <c r="GY301" s="51"/>
      <c r="GZ301" s="51"/>
      <c r="HA301" s="51"/>
      <c r="HB301" s="51"/>
      <c r="HC301" s="51"/>
      <c r="HD301" s="51"/>
      <c r="HE301" s="51"/>
      <c r="HF301" s="51"/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</row>
    <row r="302" spans="1:255" ht="12.75" customHeight="1" x14ac:dyDescent="0.2">
      <c r="A302" s="61"/>
      <c r="B302" s="61"/>
      <c r="C302" s="61"/>
      <c r="D302" s="61"/>
      <c r="E302" s="6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</row>
    <row r="303" spans="1:255" ht="12.75" customHeight="1" x14ac:dyDescent="0.2">
      <c r="A303" s="61"/>
      <c r="B303" s="61"/>
      <c r="C303" s="61"/>
      <c r="D303" s="61"/>
      <c r="E303" s="6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/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/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/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</row>
    <row r="304" spans="1:255" ht="12.75" customHeight="1" x14ac:dyDescent="0.2">
      <c r="A304" s="61"/>
      <c r="B304" s="61"/>
      <c r="C304" s="61"/>
      <c r="D304" s="61"/>
      <c r="E304" s="6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/>
      <c r="GU304" s="51"/>
      <c r="GV304" s="51"/>
      <c r="GW304" s="51"/>
      <c r="GX304" s="51"/>
      <c r="GY304" s="51"/>
      <c r="GZ304" s="51"/>
      <c r="HA304" s="51"/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/>
      <c r="HN304" s="51"/>
      <c r="HO304" s="51"/>
      <c r="HP304" s="51"/>
      <c r="HQ304" s="51"/>
      <c r="HR304" s="51"/>
      <c r="HS304" s="51"/>
      <c r="HT304" s="51"/>
      <c r="HU304" s="51"/>
      <c r="HV304" s="51"/>
      <c r="HW304" s="51"/>
      <c r="HX304" s="51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</row>
    <row r="305" spans="1:255" ht="12.75" customHeight="1" x14ac:dyDescent="0.2">
      <c r="A305" s="61"/>
      <c r="B305" s="61"/>
      <c r="C305" s="61"/>
      <c r="D305" s="61"/>
      <c r="E305" s="6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  <c r="GH305" s="51"/>
      <c r="GI305" s="51"/>
      <c r="GJ305" s="51"/>
      <c r="GK305" s="51"/>
      <c r="GL305" s="51"/>
      <c r="GM305" s="51"/>
      <c r="GN305" s="51"/>
      <c r="GO305" s="51"/>
      <c r="GP305" s="51"/>
      <c r="GQ305" s="51"/>
      <c r="GR305" s="51"/>
      <c r="GS305" s="51"/>
      <c r="GT305" s="51"/>
      <c r="GU305" s="51"/>
      <c r="GV305" s="51"/>
      <c r="GW305" s="51"/>
      <c r="GX305" s="51"/>
      <c r="GY305" s="51"/>
      <c r="GZ305" s="51"/>
      <c r="HA305" s="51"/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/>
      <c r="HP305" s="51"/>
      <c r="HQ305" s="51"/>
      <c r="HR305" s="51"/>
      <c r="HS305" s="51"/>
      <c r="HT305" s="51"/>
      <c r="HU305" s="51"/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</row>
    <row r="306" spans="1:255" ht="12.75" customHeight="1" x14ac:dyDescent="0.2">
      <c r="A306" s="61"/>
      <c r="B306" s="61"/>
      <c r="C306" s="61"/>
      <c r="D306" s="61"/>
      <c r="E306" s="6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/>
      <c r="HB306" s="51"/>
      <c r="HC306" s="51"/>
      <c r="HD306" s="51"/>
      <c r="HE306" s="51"/>
      <c r="HF306" s="51"/>
      <c r="HG306" s="51"/>
      <c r="HH306" s="51"/>
      <c r="HI306" s="51"/>
      <c r="HJ306" s="51"/>
      <c r="HK306" s="51"/>
      <c r="HL306" s="51"/>
      <c r="HM306" s="51"/>
      <c r="HN306" s="51"/>
      <c r="HO306" s="51"/>
      <c r="HP306" s="51"/>
      <c r="HQ306" s="51"/>
      <c r="HR306" s="51"/>
      <c r="HS306" s="51"/>
      <c r="HT306" s="51"/>
      <c r="HU306" s="51"/>
      <c r="HV306" s="51"/>
      <c r="HW306" s="51"/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</row>
    <row r="307" spans="1:255" ht="12.75" customHeight="1" x14ac:dyDescent="0.2">
      <c r="A307" s="61"/>
      <c r="B307" s="61"/>
      <c r="C307" s="61"/>
      <c r="D307" s="61"/>
      <c r="E307" s="6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/>
      <c r="HB307" s="51"/>
      <c r="HC307" s="51"/>
      <c r="HD307" s="51"/>
      <c r="HE307" s="51"/>
      <c r="HF307" s="51"/>
      <c r="HG307" s="51"/>
      <c r="HH307" s="51"/>
      <c r="HI307" s="51"/>
      <c r="HJ307" s="51"/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</row>
    <row r="308" spans="1:255" ht="12.75" customHeight="1" x14ac:dyDescent="0.2">
      <c r="A308" s="61"/>
      <c r="B308" s="61"/>
      <c r="C308" s="61"/>
      <c r="D308" s="61"/>
      <c r="E308" s="6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5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</row>
    <row r="309" spans="1:255" ht="12.75" customHeight="1" x14ac:dyDescent="0.2">
      <c r="A309" s="61"/>
      <c r="B309" s="61"/>
      <c r="C309" s="61"/>
      <c r="D309" s="61"/>
      <c r="E309" s="6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/>
      <c r="GT309" s="51"/>
      <c r="GU309" s="51"/>
      <c r="GV309" s="51"/>
      <c r="GW309" s="51"/>
      <c r="GX309" s="51"/>
      <c r="GY309" s="51"/>
      <c r="GZ309" s="51"/>
      <c r="HA309" s="51"/>
      <c r="HB309" s="51"/>
      <c r="HC309" s="51"/>
      <c r="HD309" s="51"/>
      <c r="HE309" s="51"/>
      <c r="HF309" s="51"/>
      <c r="HG309" s="51"/>
      <c r="HH309" s="51"/>
      <c r="HI309" s="51"/>
      <c r="HJ309" s="51"/>
      <c r="HK309" s="51"/>
      <c r="HL309" s="51"/>
      <c r="HM309" s="51"/>
      <c r="HN309" s="51"/>
      <c r="HO309" s="51"/>
      <c r="HP309" s="51"/>
      <c r="HQ309" s="51"/>
      <c r="HR309" s="51"/>
      <c r="HS309" s="51"/>
      <c r="HT309" s="51"/>
      <c r="HU309" s="51"/>
      <c r="HV309" s="51"/>
      <c r="HW309" s="51"/>
      <c r="HX309" s="51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</row>
    <row r="310" spans="1:255" ht="12.75" customHeight="1" x14ac:dyDescent="0.2">
      <c r="A310" s="61"/>
      <c r="B310" s="61"/>
      <c r="C310" s="61"/>
      <c r="D310" s="61"/>
      <c r="E310" s="6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/>
      <c r="HB310" s="51"/>
      <c r="HC310" s="51"/>
      <c r="HD310" s="51"/>
      <c r="HE310" s="51"/>
      <c r="HF310" s="51"/>
      <c r="HG310" s="51"/>
      <c r="HH310" s="51"/>
      <c r="HI310" s="51"/>
      <c r="HJ310" s="51"/>
      <c r="HK310" s="51"/>
      <c r="HL310" s="51"/>
      <c r="HM310" s="51"/>
      <c r="HN310" s="51"/>
      <c r="HO310" s="51"/>
      <c r="HP310" s="51"/>
      <c r="HQ310" s="51"/>
      <c r="HR310" s="51"/>
      <c r="HS310" s="51"/>
      <c r="HT310" s="51"/>
      <c r="HU310" s="51"/>
      <c r="HV310" s="51"/>
      <c r="HW310" s="51"/>
      <c r="HX310" s="51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</row>
    <row r="311" spans="1:255" ht="12.75" customHeight="1" x14ac:dyDescent="0.2">
      <c r="A311" s="61"/>
      <c r="B311" s="61"/>
      <c r="C311" s="61"/>
      <c r="D311" s="61"/>
      <c r="E311" s="6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/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/>
      <c r="GU311" s="51"/>
      <c r="GV311" s="51"/>
      <c r="GW311" s="51"/>
      <c r="GX311" s="51"/>
      <c r="GY311" s="51"/>
      <c r="GZ311" s="51"/>
      <c r="HA311" s="51"/>
      <c r="HB311" s="51"/>
      <c r="HC311" s="51"/>
      <c r="HD311" s="51"/>
      <c r="HE311" s="51"/>
      <c r="HF311" s="51"/>
      <c r="HG311" s="51"/>
      <c r="HH311" s="51"/>
      <c r="HI311" s="51"/>
      <c r="HJ311" s="51"/>
      <c r="HK311" s="51"/>
      <c r="HL311" s="51"/>
      <c r="HM311" s="51"/>
      <c r="HN311" s="51"/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</row>
    <row r="312" spans="1:255" ht="12.75" customHeight="1" x14ac:dyDescent="0.2">
      <c r="A312" s="61"/>
      <c r="B312" s="61"/>
      <c r="C312" s="61"/>
      <c r="D312" s="61"/>
      <c r="E312" s="6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  <c r="GH312" s="51"/>
      <c r="GI312" s="51"/>
      <c r="GJ312" s="51"/>
      <c r="GK312" s="51"/>
      <c r="GL312" s="51"/>
      <c r="GM312" s="51"/>
      <c r="GN312" s="51"/>
      <c r="GO312" s="51"/>
      <c r="GP312" s="51"/>
      <c r="GQ312" s="51"/>
      <c r="GR312" s="51"/>
      <c r="GS312" s="51"/>
      <c r="GT312" s="51"/>
      <c r="GU312" s="51"/>
      <c r="GV312" s="51"/>
      <c r="GW312" s="51"/>
      <c r="GX312" s="51"/>
      <c r="GY312" s="51"/>
      <c r="GZ312" s="51"/>
      <c r="HA312" s="51"/>
      <c r="HB312" s="51"/>
      <c r="HC312" s="51"/>
      <c r="HD312" s="51"/>
      <c r="HE312" s="51"/>
      <c r="HF312" s="51"/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</row>
    <row r="313" spans="1:255" ht="12.75" customHeight="1" x14ac:dyDescent="0.2">
      <c r="A313" s="61"/>
      <c r="B313" s="61"/>
      <c r="C313" s="61"/>
      <c r="D313" s="61"/>
      <c r="E313" s="6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  <c r="GH313" s="51"/>
      <c r="GI313" s="51"/>
      <c r="GJ313" s="51"/>
      <c r="GK313" s="51"/>
      <c r="GL313" s="51"/>
      <c r="GM313" s="51"/>
      <c r="GN313" s="51"/>
      <c r="GO313" s="51"/>
      <c r="GP313" s="51"/>
      <c r="GQ313" s="51"/>
      <c r="GR313" s="51"/>
      <c r="GS313" s="51"/>
      <c r="GT313" s="51"/>
      <c r="GU313" s="51"/>
      <c r="GV313" s="51"/>
      <c r="GW313" s="51"/>
      <c r="GX313" s="51"/>
      <c r="GY313" s="51"/>
      <c r="GZ313" s="51"/>
      <c r="HA313" s="51"/>
      <c r="HB313" s="51"/>
      <c r="HC313" s="51"/>
      <c r="HD313" s="51"/>
      <c r="HE313" s="51"/>
      <c r="HF313" s="51"/>
      <c r="HG313" s="51"/>
      <c r="HH313" s="51"/>
      <c r="HI313" s="51"/>
      <c r="HJ313" s="51"/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</row>
    <row r="314" spans="1:255" ht="12.75" customHeight="1" x14ac:dyDescent="0.2">
      <c r="A314" s="61"/>
      <c r="B314" s="61"/>
      <c r="C314" s="61"/>
      <c r="D314" s="61"/>
      <c r="E314" s="6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  <c r="GH314" s="51"/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/>
      <c r="GT314" s="51"/>
      <c r="GU314" s="51"/>
      <c r="GV314" s="51"/>
      <c r="GW314" s="51"/>
      <c r="GX314" s="51"/>
      <c r="GY314" s="51"/>
      <c r="GZ314" s="51"/>
      <c r="HA314" s="51"/>
      <c r="HB314" s="51"/>
      <c r="HC314" s="51"/>
      <c r="HD314" s="51"/>
      <c r="HE314" s="51"/>
      <c r="HF314" s="51"/>
      <c r="HG314" s="51"/>
      <c r="HH314" s="51"/>
      <c r="HI314" s="51"/>
      <c r="HJ314" s="51"/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</row>
    <row r="315" spans="1:255" ht="12.75" customHeight="1" x14ac:dyDescent="0.2">
      <c r="A315" s="61"/>
      <c r="B315" s="61"/>
      <c r="C315" s="61"/>
      <c r="D315" s="61"/>
      <c r="E315" s="6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  <c r="GH315" s="51"/>
      <c r="GI315" s="51"/>
      <c r="GJ315" s="51"/>
      <c r="GK315" s="51"/>
      <c r="GL315" s="51"/>
      <c r="GM315" s="51"/>
      <c r="GN315" s="51"/>
      <c r="GO315" s="51"/>
      <c r="GP315" s="51"/>
      <c r="GQ315" s="51"/>
      <c r="GR315" s="51"/>
      <c r="GS315" s="51"/>
      <c r="GT315" s="51"/>
      <c r="GU315" s="51"/>
      <c r="GV315" s="51"/>
      <c r="GW315" s="51"/>
      <c r="GX315" s="51"/>
      <c r="GY315" s="51"/>
      <c r="GZ315" s="51"/>
      <c r="HA315" s="51"/>
      <c r="HB315" s="51"/>
      <c r="HC315" s="51"/>
      <c r="HD315" s="51"/>
      <c r="HE315" s="51"/>
      <c r="HF315" s="51"/>
      <c r="HG315" s="51"/>
      <c r="HH315" s="51"/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</row>
    <row r="316" spans="1:255" ht="12.75" customHeight="1" x14ac:dyDescent="0.2">
      <c r="A316" s="61"/>
      <c r="B316" s="61"/>
      <c r="C316" s="61"/>
      <c r="D316" s="61"/>
      <c r="E316" s="6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1"/>
      <c r="GI316" s="51"/>
      <c r="GJ316" s="51"/>
      <c r="GK316" s="51"/>
      <c r="GL316" s="51"/>
      <c r="GM316" s="51"/>
      <c r="GN316" s="51"/>
      <c r="GO316" s="51"/>
      <c r="GP316" s="51"/>
      <c r="GQ316" s="51"/>
      <c r="GR316" s="51"/>
      <c r="GS316" s="51"/>
      <c r="GT316" s="51"/>
      <c r="GU316" s="51"/>
      <c r="GV316" s="51"/>
      <c r="GW316" s="51"/>
      <c r="GX316" s="51"/>
      <c r="GY316" s="51"/>
      <c r="GZ316" s="51"/>
      <c r="HA316" s="51"/>
      <c r="HB316" s="51"/>
      <c r="HC316" s="51"/>
      <c r="HD316" s="51"/>
      <c r="HE316" s="51"/>
      <c r="HF316" s="51"/>
      <c r="HG316" s="51"/>
      <c r="HH316" s="51"/>
      <c r="HI316" s="51"/>
      <c r="HJ316" s="51"/>
      <c r="HK316" s="51"/>
      <c r="HL316" s="51"/>
      <c r="HM316" s="51"/>
      <c r="HN316" s="51"/>
      <c r="HO316" s="51"/>
      <c r="HP316" s="51"/>
      <c r="HQ316" s="51"/>
      <c r="HR316" s="51"/>
      <c r="HS316" s="51"/>
      <c r="HT316" s="51"/>
      <c r="HU316" s="51"/>
      <c r="HV316" s="51"/>
      <c r="HW316" s="51"/>
      <c r="HX316" s="51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</row>
    <row r="317" spans="1:255" ht="12.75" customHeight="1" x14ac:dyDescent="0.2">
      <c r="A317" s="61"/>
      <c r="B317" s="61"/>
      <c r="C317" s="61"/>
      <c r="D317" s="61"/>
      <c r="E317" s="6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/>
      <c r="GK317" s="51"/>
      <c r="GL317" s="51"/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/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</row>
    <row r="318" spans="1:255" ht="12.75" customHeight="1" x14ac:dyDescent="0.2">
      <c r="A318" s="61"/>
      <c r="B318" s="61"/>
      <c r="C318" s="61"/>
      <c r="D318" s="61"/>
      <c r="E318" s="6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</row>
    <row r="319" spans="1:255" ht="12.75" customHeight="1" x14ac:dyDescent="0.2">
      <c r="A319" s="61"/>
      <c r="B319" s="61"/>
      <c r="C319" s="61"/>
      <c r="D319" s="61"/>
      <c r="E319" s="6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/>
      <c r="GT319" s="51"/>
      <c r="GU319" s="51"/>
      <c r="GV319" s="51"/>
      <c r="GW319" s="51"/>
      <c r="GX319" s="51"/>
      <c r="GY319" s="51"/>
      <c r="GZ319" s="51"/>
      <c r="HA319" s="51"/>
      <c r="HB319" s="51"/>
      <c r="HC319" s="51"/>
      <c r="HD319" s="51"/>
      <c r="HE319" s="51"/>
      <c r="HF319" s="51"/>
      <c r="HG319" s="51"/>
      <c r="HH319" s="51"/>
      <c r="HI319" s="51"/>
      <c r="HJ319" s="51"/>
      <c r="HK319" s="51"/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</row>
    <row r="320" spans="1:255" ht="12.75" customHeight="1" x14ac:dyDescent="0.2">
      <c r="A320" s="61"/>
      <c r="B320" s="61"/>
      <c r="C320" s="61"/>
      <c r="D320" s="61"/>
      <c r="E320" s="6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  <c r="GH320" s="51"/>
      <c r="GI320" s="51"/>
      <c r="GJ320" s="51"/>
      <c r="GK320" s="51"/>
      <c r="GL320" s="51"/>
      <c r="GM320" s="51"/>
      <c r="GN320" s="51"/>
      <c r="GO320" s="51"/>
      <c r="GP320" s="51"/>
      <c r="GQ320" s="51"/>
      <c r="GR320" s="51"/>
      <c r="GS320" s="51"/>
      <c r="GT320" s="51"/>
      <c r="GU320" s="51"/>
      <c r="GV320" s="51"/>
      <c r="GW320" s="51"/>
      <c r="GX320" s="51"/>
      <c r="GY320" s="51"/>
      <c r="GZ320" s="51"/>
      <c r="HA320" s="51"/>
      <c r="HB320" s="51"/>
      <c r="HC320" s="51"/>
      <c r="HD320" s="51"/>
      <c r="HE320" s="51"/>
      <c r="HF320" s="51"/>
      <c r="HG320" s="51"/>
      <c r="HH320" s="51"/>
      <c r="HI320" s="51"/>
      <c r="HJ320" s="51"/>
      <c r="HK320" s="51"/>
      <c r="HL320" s="51"/>
      <c r="HM320" s="51"/>
      <c r="HN320" s="51"/>
      <c r="HO320" s="51"/>
      <c r="HP320" s="51"/>
      <c r="HQ320" s="51"/>
      <c r="HR320" s="51"/>
      <c r="HS320" s="51"/>
      <c r="HT320" s="51"/>
      <c r="HU320" s="51"/>
      <c r="HV320" s="51"/>
      <c r="HW320" s="51"/>
      <c r="HX320" s="51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</row>
    <row r="321" spans="1:255" ht="12.75" customHeight="1" x14ac:dyDescent="0.2">
      <c r="A321" s="61"/>
      <c r="B321" s="61"/>
      <c r="C321" s="61"/>
      <c r="D321" s="61"/>
      <c r="E321" s="6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  <c r="GH321" s="51"/>
      <c r="GI321" s="51"/>
      <c r="GJ321" s="51"/>
      <c r="GK321" s="51"/>
      <c r="GL321" s="51"/>
      <c r="GM321" s="51"/>
      <c r="GN321" s="51"/>
      <c r="GO321" s="51"/>
      <c r="GP321" s="51"/>
      <c r="GQ321" s="51"/>
      <c r="GR321" s="51"/>
      <c r="GS321" s="51"/>
      <c r="GT321" s="51"/>
      <c r="GU321" s="51"/>
      <c r="GV321" s="51"/>
      <c r="GW321" s="51"/>
      <c r="GX321" s="51"/>
      <c r="GY321" s="51"/>
      <c r="GZ321" s="51"/>
      <c r="HA321" s="51"/>
      <c r="HB321" s="51"/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/>
      <c r="HN321" s="51"/>
      <c r="HO321" s="51"/>
      <c r="HP321" s="51"/>
      <c r="HQ321" s="51"/>
      <c r="HR321" s="51"/>
      <c r="HS321" s="51"/>
      <c r="HT321" s="51"/>
      <c r="HU321" s="51"/>
      <c r="HV321" s="51"/>
      <c r="HW321" s="51"/>
      <c r="HX321" s="51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</row>
    <row r="322" spans="1:255" ht="12.75" customHeight="1" x14ac:dyDescent="0.2">
      <c r="A322" s="61"/>
      <c r="B322" s="61"/>
      <c r="C322" s="61"/>
      <c r="D322" s="61"/>
      <c r="E322" s="6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/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/>
      <c r="GZ322" s="51"/>
      <c r="HA322" s="51"/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</row>
    <row r="323" spans="1:255" ht="12.75" customHeight="1" x14ac:dyDescent="0.2">
      <c r="A323" s="61"/>
      <c r="B323" s="61"/>
      <c r="C323" s="61"/>
      <c r="D323" s="61"/>
      <c r="E323" s="6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/>
      <c r="GU323" s="51"/>
      <c r="GV323" s="51"/>
      <c r="GW323" s="51"/>
      <c r="GX323" s="51"/>
      <c r="GY323" s="51"/>
      <c r="GZ323" s="51"/>
      <c r="HA323" s="51"/>
      <c r="HB323" s="51"/>
      <c r="HC323" s="51"/>
      <c r="HD323" s="51"/>
      <c r="HE323" s="51"/>
      <c r="HF323" s="51"/>
      <c r="HG323" s="51"/>
      <c r="HH323" s="51"/>
      <c r="HI323" s="51"/>
      <c r="HJ323" s="51"/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</row>
    <row r="324" spans="1:255" ht="12.75" customHeight="1" x14ac:dyDescent="0.2">
      <c r="A324" s="61"/>
      <c r="B324" s="61"/>
      <c r="C324" s="61"/>
      <c r="D324" s="61"/>
      <c r="E324" s="6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  <c r="GH324" s="51"/>
      <c r="GI324" s="51"/>
      <c r="GJ324" s="51"/>
      <c r="GK324" s="51"/>
      <c r="GL324" s="51"/>
      <c r="GM324" s="51"/>
      <c r="GN324" s="51"/>
      <c r="GO324" s="51"/>
      <c r="GP324" s="51"/>
      <c r="GQ324" s="51"/>
      <c r="GR324" s="51"/>
      <c r="GS324" s="51"/>
      <c r="GT324" s="51"/>
      <c r="GU324" s="51"/>
      <c r="GV324" s="51"/>
      <c r="GW324" s="51"/>
      <c r="GX324" s="51"/>
      <c r="GY324" s="51"/>
      <c r="GZ324" s="51"/>
      <c r="HA324" s="51"/>
      <c r="HB324" s="51"/>
      <c r="HC324" s="51"/>
      <c r="HD324" s="51"/>
      <c r="HE324" s="51"/>
      <c r="HF324" s="51"/>
      <c r="HG324" s="51"/>
      <c r="HH324" s="51"/>
      <c r="HI324" s="51"/>
      <c r="HJ324" s="51"/>
      <c r="HK324" s="51"/>
      <c r="HL324" s="51"/>
      <c r="HM324" s="51"/>
      <c r="HN324" s="51"/>
      <c r="HO324" s="51"/>
      <c r="HP324" s="51"/>
      <c r="HQ324" s="51"/>
      <c r="HR324" s="51"/>
      <c r="HS324" s="51"/>
      <c r="HT324" s="51"/>
      <c r="HU324" s="51"/>
      <c r="HV324" s="51"/>
      <c r="HW324" s="51"/>
      <c r="HX324" s="51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</row>
    <row r="325" spans="1:255" ht="12.75" customHeight="1" x14ac:dyDescent="0.2">
      <c r="A325" s="61"/>
      <c r="B325" s="61"/>
      <c r="C325" s="61"/>
      <c r="D325" s="61"/>
      <c r="E325" s="6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  <c r="GH325" s="51"/>
      <c r="GI325" s="51"/>
      <c r="GJ325" s="51"/>
      <c r="GK325" s="51"/>
      <c r="GL325" s="51"/>
      <c r="GM325" s="51"/>
      <c r="GN325" s="51"/>
      <c r="GO325" s="51"/>
      <c r="GP325" s="51"/>
      <c r="GQ325" s="51"/>
      <c r="GR325" s="51"/>
      <c r="GS325" s="51"/>
      <c r="GT325" s="51"/>
      <c r="GU325" s="51"/>
      <c r="GV325" s="51"/>
      <c r="GW325" s="51"/>
      <c r="GX325" s="51"/>
      <c r="GY325" s="51"/>
      <c r="GZ325" s="51"/>
      <c r="HA325" s="51"/>
      <c r="HB325" s="51"/>
      <c r="HC325" s="51"/>
      <c r="HD325" s="51"/>
      <c r="HE325" s="51"/>
      <c r="HF325" s="51"/>
      <c r="HG325" s="51"/>
      <c r="HH325" s="51"/>
      <c r="HI325" s="51"/>
      <c r="HJ325" s="51"/>
      <c r="HK325" s="51"/>
      <c r="HL325" s="51"/>
      <c r="HM325" s="51"/>
      <c r="HN325" s="51"/>
      <c r="HO325" s="51"/>
      <c r="HP325" s="51"/>
      <c r="HQ325" s="51"/>
      <c r="HR325" s="51"/>
      <c r="HS325" s="51"/>
      <c r="HT325" s="51"/>
      <c r="HU325" s="51"/>
      <c r="HV325" s="51"/>
      <c r="HW325" s="51"/>
      <c r="HX325" s="51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</row>
    <row r="326" spans="1:255" ht="12.75" customHeight="1" x14ac:dyDescent="0.2">
      <c r="A326" s="61"/>
      <c r="B326" s="61"/>
      <c r="C326" s="61"/>
      <c r="D326" s="61"/>
      <c r="E326" s="6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</row>
    <row r="327" spans="1:255" ht="12.75" customHeight="1" x14ac:dyDescent="0.2">
      <c r="A327" s="61"/>
      <c r="B327" s="61"/>
      <c r="C327" s="61"/>
      <c r="D327" s="61"/>
      <c r="E327" s="6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</row>
    <row r="328" spans="1:255" ht="12.75" customHeight="1" x14ac:dyDescent="0.2">
      <c r="A328" s="61"/>
      <c r="B328" s="61"/>
      <c r="C328" s="61"/>
      <c r="D328" s="61"/>
      <c r="E328" s="6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</row>
    <row r="329" spans="1:255" ht="12.75" customHeight="1" x14ac:dyDescent="0.2">
      <c r="A329" s="61"/>
      <c r="B329" s="61"/>
      <c r="C329" s="61"/>
      <c r="D329" s="61"/>
      <c r="E329" s="6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</row>
    <row r="330" spans="1:255" ht="12.75" customHeight="1" x14ac:dyDescent="0.2">
      <c r="A330" s="61"/>
      <c r="B330" s="61"/>
      <c r="C330" s="61"/>
      <c r="D330" s="61"/>
      <c r="E330" s="6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/>
      <c r="GS330" s="51"/>
      <c r="GT330" s="51"/>
      <c r="GU330" s="51"/>
      <c r="GV330" s="51"/>
      <c r="GW330" s="51"/>
      <c r="GX330" s="51"/>
      <c r="GY330" s="51"/>
      <c r="GZ330" s="51"/>
      <c r="HA330" s="51"/>
      <c r="HB330" s="51"/>
      <c r="HC330" s="51"/>
      <c r="HD330" s="51"/>
      <c r="HE330" s="51"/>
      <c r="HF330" s="51"/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</row>
    <row r="331" spans="1:255" ht="12.75" customHeight="1" x14ac:dyDescent="0.2">
      <c r="A331" s="61"/>
      <c r="B331" s="61"/>
      <c r="C331" s="61"/>
      <c r="D331" s="61"/>
      <c r="E331" s="6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</row>
    <row r="332" spans="1:255" ht="12.75" customHeight="1" x14ac:dyDescent="0.2">
      <c r="A332" s="61"/>
      <c r="B332" s="61"/>
      <c r="C332" s="61"/>
      <c r="D332" s="61"/>
      <c r="E332" s="6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/>
      <c r="GT332" s="51"/>
      <c r="GU332" s="51"/>
      <c r="GV332" s="51"/>
      <c r="GW332" s="51"/>
      <c r="GX332" s="51"/>
      <c r="GY332" s="51"/>
      <c r="GZ332" s="51"/>
      <c r="HA332" s="51"/>
      <c r="HB332" s="51"/>
      <c r="HC332" s="51"/>
      <c r="HD332" s="51"/>
      <c r="HE332" s="51"/>
      <c r="HF332" s="51"/>
      <c r="HG332" s="51"/>
      <c r="HH332" s="51"/>
      <c r="HI332" s="51"/>
      <c r="HJ332" s="51"/>
      <c r="HK332" s="51"/>
      <c r="HL332" s="51"/>
      <c r="HM332" s="51"/>
      <c r="HN332" s="51"/>
      <c r="HO332" s="51"/>
      <c r="HP332" s="51"/>
      <c r="HQ332" s="51"/>
      <c r="HR332" s="51"/>
      <c r="HS332" s="51"/>
      <c r="HT332" s="51"/>
      <c r="HU332" s="51"/>
      <c r="HV332" s="51"/>
      <c r="HW332" s="51"/>
      <c r="HX332" s="51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</row>
    <row r="333" spans="1:255" ht="12.75" customHeight="1" x14ac:dyDescent="0.2">
      <c r="A333" s="61"/>
      <c r="B333" s="61"/>
      <c r="C333" s="61"/>
      <c r="D333" s="61"/>
      <c r="E333" s="6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  <c r="GH333" s="51"/>
      <c r="GI333" s="51"/>
      <c r="GJ333" s="51"/>
      <c r="GK333" s="51"/>
      <c r="GL333" s="51"/>
      <c r="GM333" s="51"/>
      <c r="GN333" s="51"/>
      <c r="GO333" s="51"/>
      <c r="GP333" s="51"/>
      <c r="GQ333" s="51"/>
      <c r="GR333" s="51"/>
      <c r="GS333" s="51"/>
      <c r="GT333" s="51"/>
      <c r="GU333" s="51"/>
      <c r="GV333" s="51"/>
      <c r="GW333" s="51"/>
      <c r="GX333" s="51"/>
      <c r="GY333" s="51"/>
      <c r="GZ333" s="51"/>
      <c r="HA333" s="51"/>
      <c r="HB333" s="51"/>
      <c r="HC333" s="51"/>
      <c r="HD333" s="51"/>
      <c r="HE333" s="51"/>
      <c r="HF333" s="51"/>
      <c r="HG333" s="51"/>
      <c r="HH333" s="51"/>
      <c r="HI333" s="51"/>
      <c r="HJ333" s="51"/>
      <c r="HK333" s="51"/>
      <c r="HL333" s="51"/>
      <c r="HM333" s="51"/>
      <c r="HN333" s="51"/>
      <c r="HO333" s="51"/>
      <c r="HP333" s="51"/>
      <c r="HQ333" s="51"/>
      <c r="HR333" s="51"/>
      <c r="HS333" s="51"/>
      <c r="HT333" s="51"/>
      <c r="HU333" s="51"/>
      <c r="HV333" s="51"/>
      <c r="HW333" s="51"/>
      <c r="HX333" s="51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</row>
    <row r="334" spans="1:255" ht="12.75" customHeight="1" x14ac:dyDescent="0.2">
      <c r="A334" s="61"/>
      <c r="B334" s="61"/>
      <c r="C334" s="61"/>
      <c r="D334" s="61"/>
      <c r="E334" s="6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/>
      <c r="GX334" s="51"/>
      <c r="GY334" s="51"/>
      <c r="GZ334" s="51"/>
      <c r="HA334" s="51"/>
      <c r="HB334" s="51"/>
      <c r="HC334" s="51"/>
      <c r="HD334" s="51"/>
      <c r="HE334" s="51"/>
      <c r="HF334" s="51"/>
      <c r="HG334" s="51"/>
      <c r="HH334" s="51"/>
      <c r="HI334" s="51"/>
      <c r="HJ334" s="51"/>
      <c r="HK334" s="51"/>
      <c r="HL334" s="51"/>
      <c r="HM334" s="51"/>
      <c r="HN334" s="51"/>
      <c r="HO334" s="51"/>
      <c r="HP334" s="51"/>
      <c r="HQ334" s="51"/>
      <c r="HR334" s="51"/>
      <c r="HS334" s="51"/>
      <c r="HT334" s="51"/>
      <c r="HU334" s="51"/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</row>
    <row r="335" spans="1:255" ht="12.75" customHeight="1" x14ac:dyDescent="0.2">
      <c r="A335" s="61"/>
      <c r="B335" s="61"/>
      <c r="C335" s="61"/>
      <c r="D335" s="61"/>
      <c r="E335" s="6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/>
      <c r="GQ335" s="51"/>
      <c r="GR335" s="51"/>
      <c r="GS335" s="51"/>
      <c r="GT335" s="51"/>
      <c r="GU335" s="51"/>
      <c r="GV335" s="51"/>
      <c r="GW335" s="51"/>
      <c r="GX335" s="51"/>
      <c r="GY335" s="51"/>
      <c r="GZ335" s="51"/>
      <c r="HA335" s="51"/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</row>
    <row r="336" spans="1:255" ht="12.75" customHeight="1" x14ac:dyDescent="0.2">
      <c r="A336" s="61"/>
      <c r="B336" s="61"/>
      <c r="C336" s="61"/>
      <c r="D336" s="61"/>
      <c r="E336" s="6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pans="1:255" ht="12.75" customHeight="1" x14ac:dyDescent="0.2">
      <c r="A337" s="61"/>
      <c r="B337" s="61"/>
      <c r="C337" s="61"/>
      <c r="D337" s="61"/>
      <c r="E337" s="6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/>
      <c r="GM337" s="51"/>
      <c r="GN337" s="51"/>
      <c r="GO337" s="51"/>
      <c r="GP337" s="51"/>
      <c r="GQ337" s="51"/>
      <c r="GR337" s="51"/>
      <c r="GS337" s="51"/>
      <c r="GT337" s="51"/>
      <c r="GU337" s="51"/>
      <c r="GV337" s="51"/>
      <c r="GW337" s="51"/>
      <c r="GX337" s="51"/>
      <c r="GY337" s="51"/>
      <c r="GZ337" s="51"/>
      <c r="HA337" s="51"/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</row>
    <row r="338" spans="1:255" ht="12.75" customHeight="1" x14ac:dyDescent="0.2">
      <c r="A338" s="61"/>
      <c r="B338" s="61"/>
      <c r="C338" s="61"/>
      <c r="D338" s="61"/>
      <c r="E338" s="6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</row>
    <row r="339" spans="1:255" ht="12.75" customHeight="1" x14ac:dyDescent="0.2">
      <c r="A339" s="61"/>
      <c r="B339" s="61"/>
      <c r="C339" s="61"/>
      <c r="D339" s="61"/>
      <c r="E339" s="6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/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</row>
    <row r="340" spans="1:255" ht="12.75" customHeight="1" x14ac:dyDescent="0.2">
      <c r="A340" s="61"/>
      <c r="B340" s="61"/>
      <c r="C340" s="61"/>
      <c r="D340" s="61"/>
      <c r="E340" s="6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</row>
    <row r="341" spans="1:255" ht="12.75" customHeight="1" x14ac:dyDescent="0.2">
      <c r="A341" s="61"/>
      <c r="B341" s="61"/>
      <c r="C341" s="61"/>
      <c r="D341" s="61"/>
      <c r="E341" s="6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pans="1:255" ht="12.75" customHeight="1" x14ac:dyDescent="0.2">
      <c r="A342" s="61"/>
      <c r="B342" s="61"/>
      <c r="C342" s="61"/>
      <c r="D342" s="61"/>
      <c r="E342" s="6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/>
      <c r="GR342" s="51"/>
      <c r="GS342" s="51"/>
      <c r="GT342" s="51"/>
      <c r="GU342" s="51"/>
      <c r="GV342" s="51"/>
      <c r="GW342" s="51"/>
      <c r="GX342" s="51"/>
      <c r="GY342" s="51"/>
      <c r="GZ342" s="51"/>
      <c r="HA342" s="51"/>
      <c r="HB342" s="51"/>
      <c r="HC342" s="51"/>
      <c r="HD342" s="51"/>
      <c r="HE342" s="51"/>
      <c r="HF342" s="51"/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</row>
    <row r="343" spans="1:255" ht="12.75" customHeight="1" x14ac:dyDescent="0.2">
      <c r="A343" s="61"/>
      <c r="B343" s="61"/>
      <c r="C343" s="61"/>
      <c r="D343" s="61"/>
      <c r="E343" s="6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  <c r="GH343" s="51"/>
      <c r="GI343" s="51"/>
      <c r="GJ343" s="51"/>
      <c r="GK343" s="51"/>
      <c r="GL343" s="51"/>
      <c r="GM343" s="51"/>
      <c r="GN343" s="51"/>
      <c r="GO343" s="51"/>
      <c r="GP343" s="51"/>
      <c r="GQ343" s="51"/>
      <c r="GR343" s="51"/>
      <c r="GS343" s="51"/>
      <c r="GT343" s="51"/>
      <c r="GU343" s="51"/>
      <c r="GV343" s="51"/>
      <c r="GW343" s="51"/>
      <c r="GX343" s="51"/>
      <c r="GY343" s="51"/>
      <c r="GZ343" s="51"/>
      <c r="HA343" s="51"/>
      <c r="HB343" s="51"/>
      <c r="HC343" s="51"/>
      <c r="HD343" s="51"/>
      <c r="HE343" s="51"/>
      <c r="HF343" s="51"/>
      <c r="HG343" s="51"/>
      <c r="HH343" s="51"/>
      <c r="HI343" s="51"/>
      <c r="HJ343" s="51"/>
      <c r="HK343" s="51"/>
      <c r="HL343" s="51"/>
      <c r="HM343" s="51"/>
      <c r="HN343" s="51"/>
      <c r="HO343" s="51"/>
      <c r="HP343" s="51"/>
      <c r="HQ343" s="51"/>
      <c r="HR343" s="51"/>
      <c r="HS343" s="51"/>
      <c r="HT343" s="51"/>
      <c r="HU343" s="51"/>
      <c r="HV343" s="51"/>
      <c r="HW343" s="51"/>
      <c r="HX343" s="51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</row>
    <row r="344" spans="1:255" ht="12.75" customHeight="1" x14ac:dyDescent="0.2">
      <c r="A344" s="61"/>
      <c r="B344" s="61"/>
      <c r="C344" s="61"/>
      <c r="D344" s="61"/>
      <c r="E344" s="6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/>
      <c r="GM344" s="51"/>
      <c r="GN344" s="51"/>
      <c r="GO344" s="51"/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/>
      <c r="HB344" s="51"/>
      <c r="HC344" s="51"/>
      <c r="HD344" s="51"/>
      <c r="HE344" s="51"/>
      <c r="HF344" s="51"/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/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</row>
    <row r="345" spans="1:255" ht="12.75" customHeight="1" x14ac:dyDescent="0.2">
      <c r="A345" s="61"/>
      <c r="B345" s="61"/>
      <c r="C345" s="61"/>
      <c r="D345" s="61"/>
      <c r="E345" s="6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/>
      <c r="HB345" s="51"/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</row>
    <row r="346" spans="1:255" ht="12.75" customHeight="1" x14ac:dyDescent="0.2">
      <c r="A346" s="61"/>
      <c r="B346" s="61"/>
      <c r="C346" s="61"/>
      <c r="D346" s="61"/>
      <c r="E346" s="6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1"/>
      <c r="GI346" s="51"/>
      <c r="GJ346" s="51"/>
      <c r="GK346" s="51"/>
      <c r="GL346" s="51"/>
      <c r="GM346" s="51"/>
      <c r="GN346" s="51"/>
      <c r="GO346" s="51"/>
      <c r="GP346" s="51"/>
      <c r="GQ346" s="51"/>
      <c r="GR346" s="51"/>
      <c r="GS346" s="51"/>
      <c r="GT346" s="51"/>
      <c r="GU346" s="51"/>
      <c r="GV346" s="51"/>
      <c r="GW346" s="51"/>
      <c r="GX346" s="51"/>
      <c r="GY346" s="51"/>
      <c r="GZ346" s="51"/>
      <c r="HA346" s="51"/>
      <c r="HB346" s="51"/>
      <c r="HC346" s="51"/>
      <c r="HD346" s="51"/>
      <c r="HE346" s="51"/>
      <c r="HF346" s="51"/>
      <c r="HG346" s="51"/>
      <c r="HH346" s="51"/>
      <c r="HI346" s="51"/>
      <c r="HJ346" s="51"/>
      <c r="HK346" s="51"/>
      <c r="HL346" s="51"/>
      <c r="HM346" s="51"/>
      <c r="HN346" s="51"/>
      <c r="HO346" s="51"/>
      <c r="HP346" s="51"/>
      <c r="HQ346" s="51"/>
      <c r="HR346" s="51"/>
      <c r="HS346" s="51"/>
      <c r="HT346" s="51"/>
      <c r="HU346" s="51"/>
      <c r="HV346" s="51"/>
      <c r="HW346" s="51"/>
      <c r="HX346" s="51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</row>
    <row r="347" spans="1:255" ht="12.75" customHeight="1" x14ac:dyDescent="0.2">
      <c r="A347" s="61"/>
      <c r="B347" s="61"/>
      <c r="C347" s="61"/>
      <c r="D347" s="61"/>
      <c r="E347" s="6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/>
      <c r="GP347" s="51"/>
      <c r="GQ347" s="51"/>
      <c r="GR347" s="51"/>
      <c r="GS347" s="51"/>
      <c r="GT347" s="51"/>
      <c r="GU347" s="51"/>
      <c r="GV347" s="51"/>
      <c r="GW347" s="51"/>
      <c r="GX347" s="51"/>
      <c r="GY347" s="51"/>
      <c r="GZ347" s="51"/>
      <c r="HA347" s="51"/>
      <c r="HB347" s="51"/>
      <c r="HC347" s="51"/>
      <c r="HD347" s="51"/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/>
      <c r="HS347" s="51"/>
      <c r="HT347" s="51"/>
      <c r="HU347" s="51"/>
      <c r="HV347" s="51"/>
      <c r="HW347" s="51"/>
      <c r="HX347" s="51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</row>
    <row r="348" spans="1:255" ht="12.75" customHeight="1" x14ac:dyDescent="0.2">
      <c r="A348" s="61"/>
      <c r="B348" s="61"/>
      <c r="C348" s="61"/>
      <c r="D348" s="61"/>
      <c r="E348" s="6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  <c r="GH348" s="51"/>
      <c r="GI348" s="51"/>
      <c r="GJ348" s="51"/>
      <c r="GK348" s="51"/>
      <c r="GL348" s="51"/>
      <c r="GM348" s="51"/>
      <c r="GN348" s="51"/>
      <c r="GO348" s="51"/>
      <c r="GP348" s="51"/>
      <c r="GQ348" s="51"/>
      <c r="GR348" s="51"/>
      <c r="GS348" s="51"/>
      <c r="GT348" s="51"/>
      <c r="GU348" s="51"/>
      <c r="GV348" s="51"/>
      <c r="GW348" s="51"/>
      <c r="GX348" s="51"/>
      <c r="GY348" s="51"/>
      <c r="GZ348" s="51"/>
      <c r="HA348" s="51"/>
      <c r="HB348" s="51"/>
      <c r="HC348" s="51"/>
      <c r="HD348" s="51"/>
      <c r="HE348" s="51"/>
      <c r="HF348" s="51"/>
      <c r="HG348" s="51"/>
      <c r="HH348" s="51"/>
      <c r="HI348" s="51"/>
      <c r="HJ348" s="51"/>
      <c r="HK348" s="51"/>
      <c r="HL348" s="51"/>
      <c r="HM348" s="51"/>
      <c r="HN348" s="51"/>
      <c r="HO348" s="51"/>
      <c r="HP348" s="51"/>
      <c r="HQ348" s="51"/>
      <c r="HR348" s="51"/>
      <c r="HS348" s="51"/>
      <c r="HT348" s="51"/>
      <c r="HU348" s="51"/>
      <c r="HV348" s="51"/>
      <c r="HW348" s="51"/>
      <c r="HX348" s="51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</row>
    <row r="349" spans="1:255" ht="12.75" customHeight="1" x14ac:dyDescent="0.2">
      <c r="A349" s="61"/>
      <c r="B349" s="61"/>
      <c r="C349" s="61"/>
      <c r="D349" s="61"/>
      <c r="E349" s="6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  <c r="GH349" s="51"/>
      <c r="GI349" s="51"/>
      <c r="GJ349" s="51"/>
      <c r="GK349" s="51"/>
      <c r="GL349" s="51"/>
      <c r="GM349" s="51"/>
      <c r="GN349" s="51"/>
      <c r="GO349" s="51"/>
      <c r="GP349" s="51"/>
      <c r="GQ349" s="51"/>
      <c r="GR349" s="51"/>
      <c r="GS349" s="51"/>
      <c r="GT349" s="51"/>
      <c r="GU349" s="51"/>
      <c r="GV349" s="51"/>
      <c r="GW349" s="51"/>
      <c r="GX349" s="51"/>
      <c r="GY349" s="51"/>
      <c r="GZ349" s="51"/>
      <c r="HA349" s="51"/>
      <c r="HB349" s="51"/>
      <c r="HC349" s="51"/>
      <c r="HD349" s="51"/>
      <c r="HE349" s="51"/>
      <c r="HF349" s="51"/>
      <c r="HG349" s="51"/>
      <c r="HH349" s="51"/>
      <c r="HI349" s="51"/>
      <c r="HJ349" s="51"/>
      <c r="HK349" s="51"/>
      <c r="HL349" s="51"/>
      <c r="HM349" s="51"/>
      <c r="HN349" s="51"/>
      <c r="HO349" s="51"/>
      <c r="HP349" s="51"/>
      <c r="HQ349" s="51"/>
      <c r="HR349" s="51"/>
      <c r="HS349" s="51"/>
      <c r="HT349" s="51"/>
      <c r="HU349" s="51"/>
      <c r="HV349" s="51"/>
      <c r="HW349" s="51"/>
      <c r="HX349" s="51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</row>
    <row r="350" spans="1:255" ht="12.75" customHeight="1" x14ac:dyDescent="0.2">
      <c r="A350" s="61"/>
      <c r="B350" s="61"/>
      <c r="C350" s="61"/>
      <c r="D350" s="61"/>
      <c r="E350" s="6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  <c r="GH350" s="51"/>
      <c r="GI350" s="51"/>
      <c r="GJ350" s="51"/>
      <c r="GK350" s="51"/>
      <c r="GL350" s="51"/>
      <c r="GM350" s="51"/>
      <c r="GN350" s="51"/>
      <c r="GO350" s="51"/>
      <c r="GP350" s="51"/>
      <c r="GQ350" s="51"/>
      <c r="GR350" s="51"/>
      <c r="GS350" s="51"/>
      <c r="GT350" s="51"/>
      <c r="GU350" s="51"/>
      <c r="GV350" s="51"/>
      <c r="GW350" s="51"/>
      <c r="GX350" s="51"/>
      <c r="GY350" s="51"/>
      <c r="GZ350" s="51"/>
      <c r="HA350" s="51"/>
      <c r="HB350" s="51"/>
      <c r="HC350" s="51"/>
      <c r="HD350" s="51"/>
      <c r="HE350" s="51"/>
      <c r="HF350" s="51"/>
      <c r="HG350" s="51"/>
      <c r="HH350" s="51"/>
      <c r="HI350" s="51"/>
      <c r="HJ350" s="51"/>
      <c r="HK350" s="51"/>
      <c r="HL350" s="51"/>
      <c r="HM350" s="51"/>
      <c r="HN350" s="51"/>
      <c r="HO350" s="51"/>
      <c r="HP350" s="51"/>
      <c r="HQ350" s="51"/>
      <c r="HR350" s="51"/>
      <c r="HS350" s="51"/>
      <c r="HT350" s="51"/>
      <c r="HU350" s="51"/>
      <c r="HV350" s="51"/>
      <c r="HW350" s="51"/>
      <c r="HX350" s="51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</row>
    <row r="351" spans="1:255" ht="12.75" customHeight="1" x14ac:dyDescent="0.2">
      <c r="A351" s="61"/>
      <c r="B351" s="61"/>
      <c r="C351" s="61"/>
      <c r="D351" s="61"/>
      <c r="E351" s="6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/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/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</row>
    <row r="352" spans="1:255" ht="12.75" customHeight="1" x14ac:dyDescent="0.2">
      <c r="A352" s="61"/>
      <c r="B352" s="61"/>
      <c r="C352" s="61"/>
      <c r="D352" s="61"/>
      <c r="E352" s="6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  <c r="GH352" s="51"/>
      <c r="GI352" s="51"/>
      <c r="GJ352" s="51"/>
      <c r="GK352" s="51"/>
      <c r="GL352" s="51"/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/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</row>
    <row r="353" spans="1:255" ht="12.75" customHeight="1" x14ac:dyDescent="0.2">
      <c r="A353" s="61"/>
      <c r="B353" s="61"/>
      <c r="C353" s="61"/>
      <c r="D353" s="61"/>
      <c r="E353" s="6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  <c r="GH353" s="51"/>
      <c r="GI353" s="51"/>
      <c r="GJ353" s="51"/>
      <c r="GK353" s="51"/>
      <c r="GL353" s="51"/>
      <c r="GM353" s="51"/>
      <c r="GN353" s="51"/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/>
      <c r="HB353" s="51"/>
      <c r="HC353" s="51"/>
      <c r="HD353" s="51"/>
      <c r="HE353" s="51"/>
      <c r="HF353" s="51"/>
      <c r="HG353" s="51"/>
      <c r="HH353" s="51"/>
      <c r="HI353" s="51"/>
      <c r="HJ353" s="51"/>
      <c r="HK353" s="51"/>
      <c r="HL353" s="51"/>
      <c r="HM353" s="51"/>
      <c r="HN353" s="51"/>
      <c r="HO353" s="51"/>
      <c r="HP353" s="51"/>
      <c r="HQ353" s="51"/>
      <c r="HR353" s="51"/>
      <c r="HS353" s="51"/>
      <c r="HT353" s="51"/>
      <c r="HU353" s="51"/>
      <c r="HV353" s="51"/>
      <c r="HW353" s="51"/>
      <c r="HX353" s="51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</row>
    <row r="354" spans="1:255" ht="12.75" customHeight="1" x14ac:dyDescent="0.2">
      <c r="A354" s="61"/>
      <c r="B354" s="61"/>
      <c r="C354" s="61"/>
      <c r="D354" s="61"/>
      <c r="E354" s="6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  <c r="GH354" s="51"/>
      <c r="GI354" s="51"/>
      <c r="GJ354" s="51"/>
      <c r="GK354" s="51"/>
      <c r="GL354" s="51"/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/>
      <c r="GZ354" s="51"/>
      <c r="HA354" s="51"/>
      <c r="HB354" s="51"/>
      <c r="HC354" s="51"/>
      <c r="HD354" s="51"/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</row>
    <row r="355" spans="1:255" ht="12.75" customHeight="1" x14ac:dyDescent="0.2">
      <c r="A355" s="61"/>
      <c r="B355" s="61"/>
      <c r="C355" s="61"/>
      <c r="D355" s="61"/>
      <c r="E355" s="6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  <c r="GH355" s="51"/>
      <c r="GI355" s="51"/>
      <c r="GJ355" s="51"/>
      <c r="GK355" s="51"/>
      <c r="GL355" s="51"/>
      <c r="GM355" s="51"/>
      <c r="GN355" s="51"/>
      <c r="GO355" s="51"/>
      <c r="GP355" s="51"/>
      <c r="GQ355" s="51"/>
      <c r="GR355" s="51"/>
      <c r="GS355" s="51"/>
      <c r="GT355" s="51"/>
      <c r="GU355" s="51"/>
      <c r="GV355" s="51"/>
      <c r="GW355" s="51"/>
      <c r="GX355" s="51"/>
      <c r="GY355" s="51"/>
      <c r="GZ355" s="51"/>
      <c r="HA355" s="51"/>
      <c r="HB355" s="51"/>
      <c r="HC355" s="51"/>
      <c r="HD355" s="51"/>
      <c r="HE355" s="51"/>
      <c r="HF355" s="51"/>
      <c r="HG355" s="51"/>
      <c r="HH355" s="51"/>
      <c r="HI355" s="51"/>
      <c r="HJ355" s="51"/>
      <c r="HK355" s="51"/>
      <c r="HL355" s="51"/>
      <c r="HM355" s="51"/>
      <c r="HN355" s="51"/>
      <c r="HO355" s="51"/>
      <c r="HP355" s="51"/>
      <c r="HQ355" s="51"/>
      <c r="HR355" s="51"/>
      <c r="HS355" s="51"/>
      <c r="HT355" s="51"/>
      <c r="HU355" s="51"/>
      <c r="HV355" s="51"/>
      <c r="HW355" s="51"/>
      <c r="HX355" s="51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</row>
    <row r="356" spans="1:255" ht="12.75" customHeight="1" x14ac:dyDescent="0.2">
      <c r="A356" s="61"/>
      <c r="B356" s="61"/>
      <c r="C356" s="61"/>
      <c r="D356" s="61"/>
      <c r="E356" s="6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</row>
    <row r="357" spans="1:255" ht="12.75" customHeight="1" x14ac:dyDescent="0.2">
      <c r="A357" s="61"/>
      <c r="B357" s="61"/>
      <c r="C357" s="61"/>
      <c r="D357" s="61"/>
      <c r="E357" s="6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/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/>
      <c r="HR357" s="51"/>
      <c r="HS357" s="51"/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</row>
    <row r="358" spans="1:255" ht="12.75" customHeight="1" x14ac:dyDescent="0.2">
      <c r="A358" s="61"/>
      <c r="B358" s="61"/>
      <c r="C358" s="61"/>
      <c r="D358" s="61"/>
      <c r="E358" s="6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</row>
    <row r="359" spans="1:255" ht="12.75" customHeight="1" x14ac:dyDescent="0.2">
      <c r="A359" s="61"/>
      <c r="B359" s="61"/>
      <c r="C359" s="61"/>
      <c r="D359" s="61"/>
      <c r="E359" s="6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</row>
    <row r="360" spans="1:255" ht="12.75" customHeight="1" x14ac:dyDescent="0.2">
      <c r="A360" s="61"/>
      <c r="B360" s="61"/>
      <c r="C360" s="61"/>
      <c r="D360" s="61"/>
      <c r="E360" s="6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  <c r="GH360" s="51"/>
      <c r="GI360" s="51"/>
      <c r="GJ360" s="51"/>
      <c r="GK360" s="51"/>
      <c r="GL360" s="51"/>
      <c r="GM360" s="51"/>
      <c r="GN360" s="51"/>
      <c r="GO360" s="51"/>
      <c r="GP360" s="51"/>
      <c r="GQ360" s="51"/>
      <c r="GR360" s="51"/>
      <c r="GS360" s="51"/>
      <c r="GT360" s="51"/>
      <c r="GU360" s="51"/>
      <c r="GV360" s="51"/>
      <c r="GW360" s="51"/>
      <c r="GX360" s="51"/>
      <c r="GY360" s="51"/>
      <c r="GZ360" s="51"/>
      <c r="HA360" s="51"/>
      <c r="HB360" s="51"/>
      <c r="HC360" s="51"/>
      <c r="HD360" s="51"/>
      <c r="HE360" s="51"/>
      <c r="HF360" s="51"/>
      <c r="HG360" s="51"/>
      <c r="HH360" s="51"/>
      <c r="HI360" s="51"/>
      <c r="HJ360" s="51"/>
      <c r="HK360" s="51"/>
      <c r="HL360" s="51"/>
      <c r="HM360" s="51"/>
      <c r="HN360" s="51"/>
      <c r="HO360" s="51"/>
      <c r="HP360" s="51"/>
      <c r="HQ360" s="51"/>
      <c r="HR360" s="51"/>
      <c r="HS360" s="51"/>
      <c r="HT360" s="51"/>
      <c r="HU360" s="51"/>
      <c r="HV360" s="51"/>
      <c r="HW360" s="51"/>
      <c r="HX360" s="51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</row>
    <row r="361" spans="1:255" ht="12.75" customHeight="1" x14ac:dyDescent="0.2">
      <c r="A361" s="61"/>
      <c r="B361" s="61"/>
      <c r="C361" s="61"/>
      <c r="D361" s="61"/>
      <c r="E361" s="6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</row>
    <row r="362" spans="1:255" ht="12.75" customHeight="1" x14ac:dyDescent="0.2">
      <c r="A362" s="61"/>
      <c r="B362" s="61"/>
      <c r="C362" s="61"/>
      <c r="D362" s="61"/>
      <c r="E362" s="6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</row>
    <row r="363" spans="1:255" ht="12.75" customHeight="1" x14ac:dyDescent="0.2">
      <c r="A363" s="61"/>
      <c r="B363" s="61"/>
      <c r="C363" s="61"/>
      <c r="D363" s="61"/>
      <c r="E363" s="6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</row>
    <row r="364" spans="1:255" ht="12.75" customHeight="1" x14ac:dyDescent="0.2">
      <c r="A364" s="61"/>
      <c r="B364" s="61"/>
      <c r="C364" s="61"/>
      <c r="D364" s="61"/>
      <c r="E364" s="6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  <c r="GH364" s="51"/>
      <c r="GI364" s="51"/>
      <c r="GJ364" s="51"/>
      <c r="GK364" s="51"/>
      <c r="GL364" s="51"/>
      <c r="GM364" s="51"/>
      <c r="GN364" s="51"/>
      <c r="GO364" s="51"/>
      <c r="GP364" s="51"/>
      <c r="GQ364" s="51"/>
      <c r="GR364" s="51"/>
      <c r="GS364" s="51"/>
      <c r="GT364" s="51"/>
      <c r="GU364" s="51"/>
      <c r="GV364" s="51"/>
      <c r="GW364" s="51"/>
      <c r="GX364" s="51"/>
      <c r="GY364" s="51"/>
      <c r="GZ364" s="51"/>
      <c r="HA364" s="51"/>
      <c r="HB364" s="51"/>
      <c r="HC364" s="51"/>
      <c r="HD364" s="51"/>
      <c r="HE364" s="51"/>
      <c r="HF364" s="51"/>
      <c r="HG364" s="51"/>
      <c r="HH364" s="51"/>
      <c r="HI364" s="51"/>
      <c r="HJ364" s="51"/>
      <c r="HK364" s="51"/>
      <c r="HL364" s="51"/>
      <c r="HM364" s="51"/>
      <c r="HN364" s="51"/>
      <c r="HO364" s="51"/>
      <c r="HP364" s="51"/>
      <c r="HQ364" s="51"/>
      <c r="HR364" s="51"/>
      <c r="HS364" s="51"/>
      <c r="HT364" s="51"/>
      <c r="HU364" s="51"/>
      <c r="HV364" s="51"/>
      <c r="HW364" s="51"/>
      <c r="HX364" s="51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</row>
    <row r="365" spans="1:255" ht="12.75" customHeight="1" x14ac:dyDescent="0.2">
      <c r="A365" s="61"/>
      <c r="B365" s="61"/>
      <c r="C365" s="61"/>
      <c r="D365" s="61"/>
      <c r="E365" s="6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</row>
    <row r="366" spans="1:255" ht="12.75" customHeight="1" x14ac:dyDescent="0.2">
      <c r="A366" s="61"/>
      <c r="B366" s="61"/>
      <c r="C366" s="61"/>
      <c r="D366" s="61"/>
      <c r="E366" s="6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</row>
    <row r="367" spans="1:255" ht="12.75" customHeight="1" x14ac:dyDescent="0.2">
      <c r="A367" s="61"/>
      <c r="B367" s="61"/>
      <c r="C367" s="61"/>
      <c r="D367" s="61"/>
      <c r="E367" s="6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/>
      <c r="HG367" s="51"/>
      <c r="HH367" s="51"/>
      <c r="HI367" s="51"/>
      <c r="HJ367" s="51"/>
      <c r="HK367" s="51"/>
      <c r="HL367" s="51"/>
      <c r="HM367" s="51"/>
      <c r="HN367" s="51"/>
      <c r="HO367" s="51"/>
      <c r="HP367" s="51"/>
      <c r="HQ367" s="51"/>
      <c r="HR367" s="51"/>
      <c r="HS367" s="51"/>
      <c r="HT367" s="51"/>
      <c r="HU367" s="51"/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</row>
    <row r="368" spans="1:255" ht="12.75" customHeight="1" x14ac:dyDescent="0.2">
      <c r="A368" s="61"/>
      <c r="B368" s="61"/>
      <c r="C368" s="61"/>
      <c r="D368" s="61"/>
      <c r="E368" s="6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/>
      <c r="HB368" s="51"/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/>
      <c r="HN368" s="51"/>
      <c r="HO368" s="51"/>
      <c r="HP368" s="51"/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</row>
    <row r="369" spans="1:255" ht="12.75" customHeight="1" x14ac:dyDescent="0.2">
      <c r="A369" s="61"/>
      <c r="B369" s="61"/>
      <c r="C369" s="61"/>
      <c r="D369" s="61"/>
      <c r="E369" s="6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  <c r="GH369" s="51"/>
      <c r="GI369" s="51"/>
      <c r="GJ369" s="51"/>
      <c r="GK369" s="51"/>
      <c r="GL369" s="51"/>
      <c r="GM369" s="51"/>
      <c r="GN369" s="51"/>
      <c r="GO369" s="51"/>
      <c r="GP369" s="51"/>
      <c r="GQ369" s="51"/>
      <c r="GR369" s="51"/>
      <c r="GS369" s="51"/>
      <c r="GT369" s="51"/>
      <c r="GU369" s="51"/>
      <c r="GV369" s="51"/>
      <c r="GW369" s="51"/>
      <c r="GX369" s="51"/>
      <c r="GY369" s="51"/>
      <c r="GZ369" s="51"/>
      <c r="HA369" s="51"/>
      <c r="HB369" s="51"/>
      <c r="HC369" s="51"/>
      <c r="HD369" s="51"/>
      <c r="HE369" s="51"/>
      <c r="HF369" s="51"/>
      <c r="HG369" s="51"/>
      <c r="HH369" s="51"/>
      <c r="HI369" s="51"/>
      <c r="HJ369" s="51"/>
      <c r="HK369" s="51"/>
      <c r="HL369" s="51"/>
      <c r="HM369" s="51"/>
      <c r="HN369" s="51"/>
      <c r="HO369" s="51"/>
      <c r="HP369" s="51"/>
      <c r="HQ369" s="51"/>
      <c r="HR369" s="51"/>
      <c r="HS369" s="51"/>
      <c r="HT369" s="51"/>
      <c r="HU369" s="51"/>
      <c r="HV369" s="51"/>
      <c r="HW369" s="51"/>
      <c r="HX369" s="51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</row>
    <row r="370" spans="1:255" ht="12.75" customHeight="1" x14ac:dyDescent="0.2">
      <c r="A370" s="61"/>
      <c r="B370" s="61"/>
      <c r="C370" s="61"/>
      <c r="D370" s="61"/>
      <c r="E370" s="6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  <c r="GH370" s="51"/>
      <c r="GI370" s="51"/>
      <c r="GJ370" s="51"/>
      <c r="GK370" s="51"/>
      <c r="GL370" s="51"/>
      <c r="GM370" s="51"/>
      <c r="GN370" s="51"/>
      <c r="GO370" s="51"/>
      <c r="GP370" s="51"/>
      <c r="GQ370" s="51"/>
      <c r="GR370" s="51"/>
      <c r="GS370" s="51"/>
      <c r="GT370" s="51"/>
      <c r="GU370" s="51"/>
      <c r="GV370" s="51"/>
      <c r="GW370" s="51"/>
      <c r="GX370" s="51"/>
      <c r="GY370" s="51"/>
      <c r="GZ370" s="51"/>
      <c r="HA370" s="51"/>
      <c r="HB370" s="51"/>
      <c r="HC370" s="51"/>
      <c r="HD370" s="51"/>
      <c r="HE370" s="51"/>
      <c r="HF370" s="51"/>
      <c r="HG370" s="51"/>
      <c r="HH370" s="51"/>
      <c r="HI370" s="51"/>
      <c r="HJ370" s="51"/>
      <c r="HK370" s="51"/>
      <c r="HL370" s="51"/>
      <c r="HM370" s="51"/>
      <c r="HN370" s="51"/>
      <c r="HO370" s="51"/>
      <c r="HP370" s="51"/>
      <c r="HQ370" s="51"/>
      <c r="HR370" s="51"/>
      <c r="HS370" s="51"/>
      <c r="HT370" s="51"/>
      <c r="HU370" s="51"/>
      <c r="HV370" s="51"/>
      <c r="HW370" s="51"/>
      <c r="HX370" s="51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</row>
    <row r="371" spans="1:255" ht="12.75" customHeight="1" x14ac:dyDescent="0.2">
      <c r="A371" s="61"/>
      <c r="B371" s="61"/>
      <c r="C371" s="61"/>
      <c r="D371" s="61"/>
      <c r="E371" s="6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/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/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/>
      <c r="HP371" s="51"/>
      <c r="HQ371" s="51"/>
      <c r="HR371" s="51"/>
      <c r="HS371" s="51"/>
      <c r="HT371" s="51"/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</row>
    <row r="372" spans="1:255" ht="12.75" customHeight="1" x14ac:dyDescent="0.2">
      <c r="A372" s="61"/>
      <c r="B372" s="61"/>
      <c r="C372" s="61"/>
      <c r="D372" s="61"/>
      <c r="E372" s="6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/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</row>
    <row r="373" spans="1:255" ht="12.75" customHeight="1" x14ac:dyDescent="0.2">
      <c r="A373" s="61"/>
      <c r="B373" s="61"/>
      <c r="C373" s="61"/>
      <c r="D373" s="61"/>
      <c r="E373" s="6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/>
      <c r="HB373" s="51"/>
      <c r="HC373" s="51"/>
      <c r="HD373" s="51"/>
      <c r="HE373" s="51"/>
      <c r="HF373" s="51"/>
      <c r="HG373" s="51"/>
      <c r="HH373" s="51"/>
      <c r="HI373" s="51"/>
      <c r="HJ373" s="51"/>
      <c r="HK373" s="51"/>
      <c r="HL373" s="51"/>
      <c r="HM373" s="51"/>
      <c r="HN373" s="51"/>
      <c r="HO373" s="51"/>
      <c r="HP373" s="51"/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</row>
    <row r="374" spans="1:255" ht="12.75" customHeight="1" x14ac:dyDescent="0.2">
      <c r="A374" s="61"/>
      <c r="B374" s="61"/>
      <c r="C374" s="61"/>
      <c r="D374" s="61"/>
      <c r="E374" s="6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/>
      <c r="GW374" s="51"/>
      <c r="GX374" s="51"/>
      <c r="GY374" s="51"/>
      <c r="GZ374" s="51"/>
      <c r="HA374" s="51"/>
      <c r="HB374" s="51"/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</row>
    <row r="375" spans="1:255" ht="12.75" customHeight="1" x14ac:dyDescent="0.2">
      <c r="A375" s="61"/>
      <c r="B375" s="61"/>
      <c r="C375" s="61"/>
      <c r="D375" s="61"/>
      <c r="E375" s="6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</row>
    <row r="376" spans="1:255" ht="12.75" customHeight="1" x14ac:dyDescent="0.2">
      <c r="A376" s="61"/>
      <c r="B376" s="61"/>
      <c r="C376" s="61"/>
      <c r="D376" s="61"/>
      <c r="E376" s="6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</row>
    <row r="377" spans="1:255" ht="12.75" customHeight="1" x14ac:dyDescent="0.2">
      <c r="A377" s="61"/>
      <c r="B377" s="61"/>
      <c r="C377" s="61"/>
      <c r="D377" s="61"/>
      <c r="E377" s="6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/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</row>
    <row r="378" spans="1:255" ht="12.75" customHeight="1" x14ac:dyDescent="0.2">
      <c r="A378" s="61"/>
      <c r="B378" s="61"/>
      <c r="C378" s="61"/>
      <c r="D378" s="61"/>
      <c r="E378" s="6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</row>
    <row r="379" spans="1:255" ht="12.75" customHeight="1" x14ac:dyDescent="0.2">
      <c r="A379" s="61"/>
      <c r="B379" s="61"/>
      <c r="C379" s="61"/>
      <c r="D379" s="61"/>
      <c r="E379" s="6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</row>
    <row r="380" spans="1:255" ht="12.75" customHeight="1" x14ac:dyDescent="0.2">
      <c r="A380" s="61"/>
      <c r="B380" s="61"/>
      <c r="C380" s="61"/>
      <c r="D380" s="61"/>
      <c r="E380" s="6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  <c r="GY380" s="51"/>
      <c r="GZ380" s="51"/>
      <c r="HA380" s="51"/>
      <c r="HB380" s="51"/>
      <c r="HC380" s="51"/>
      <c r="HD380" s="51"/>
      <c r="HE380" s="51"/>
      <c r="HF380" s="51"/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</row>
    <row r="381" spans="1:255" ht="12.75" customHeight="1" x14ac:dyDescent="0.2">
      <c r="A381" s="61"/>
      <c r="B381" s="61"/>
      <c r="C381" s="61"/>
      <c r="D381" s="61"/>
      <c r="E381" s="6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  <c r="GY381" s="51"/>
      <c r="GZ381" s="51"/>
      <c r="HA381" s="51"/>
      <c r="HB381" s="51"/>
      <c r="HC381" s="51"/>
      <c r="HD381" s="51"/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</row>
    <row r="382" spans="1:255" ht="12.75" customHeight="1" x14ac:dyDescent="0.2">
      <c r="A382" s="61"/>
      <c r="B382" s="61"/>
      <c r="C382" s="61"/>
      <c r="D382" s="61"/>
      <c r="E382" s="6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  <c r="GY382" s="51"/>
      <c r="GZ382" s="51"/>
      <c r="HA382" s="51"/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</row>
    <row r="383" spans="1:255" ht="12.75" customHeight="1" x14ac:dyDescent="0.2">
      <c r="A383" s="61"/>
      <c r="B383" s="61"/>
      <c r="C383" s="61"/>
      <c r="D383" s="61"/>
      <c r="E383" s="6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  <c r="GY383" s="51"/>
      <c r="GZ383" s="51"/>
      <c r="HA383" s="51"/>
      <c r="HB383" s="51"/>
      <c r="HC383" s="51"/>
      <c r="HD383" s="51"/>
      <c r="HE383" s="51"/>
      <c r="HF383" s="51"/>
      <c r="HG383" s="51"/>
      <c r="HH383" s="51"/>
      <c r="HI383" s="51"/>
      <c r="HJ383" s="51"/>
      <c r="HK383" s="51"/>
      <c r="HL383" s="51"/>
      <c r="HM383" s="51"/>
      <c r="HN383" s="51"/>
      <c r="HO383" s="51"/>
      <c r="HP383" s="51"/>
      <c r="HQ383" s="51"/>
      <c r="HR383" s="51"/>
      <c r="HS383" s="51"/>
      <c r="HT383" s="51"/>
      <c r="HU383" s="51"/>
      <c r="HV383" s="51"/>
      <c r="HW383" s="51"/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</row>
    <row r="384" spans="1:255" ht="12.75" customHeight="1" x14ac:dyDescent="0.2">
      <c r="A384" s="61"/>
      <c r="B384" s="61"/>
      <c r="C384" s="61"/>
      <c r="D384" s="61"/>
      <c r="E384" s="6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  <c r="GY384" s="51"/>
      <c r="GZ384" s="51"/>
      <c r="HA384" s="51"/>
      <c r="HB384" s="51"/>
      <c r="HC384" s="51"/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</row>
    <row r="385" spans="1:255" ht="12.75" customHeight="1" x14ac:dyDescent="0.2">
      <c r="A385" s="61"/>
      <c r="B385" s="61"/>
      <c r="C385" s="61"/>
      <c r="D385" s="61"/>
      <c r="E385" s="6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</row>
    <row r="386" spans="1:255" ht="12.75" customHeight="1" x14ac:dyDescent="0.2">
      <c r="A386" s="61"/>
      <c r="B386" s="61"/>
      <c r="C386" s="61"/>
      <c r="D386" s="61"/>
      <c r="E386" s="6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  <c r="GY386" s="51"/>
      <c r="GZ386" s="51"/>
      <c r="HA386" s="51"/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/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</row>
    <row r="387" spans="1:255" ht="12.75" customHeight="1" x14ac:dyDescent="0.2">
      <c r="A387" s="61"/>
      <c r="B387" s="61"/>
      <c r="C387" s="61"/>
      <c r="D387" s="61"/>
      <c r="E387" s="6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</row>
    <row r="388" spans="1:255" ht="12.75" customHeight="1" x14ac:dyDescent="0.2">
      <c r="A388" s="61"/>
      <c r="B388" s="61"/>
      <c r="C388" s="61"/>
      <c r="D388" s="61"/>
      <c r="E388" s="6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/>
      <c r="HB388" s="51"/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/>
      <c r="HN388" s="51"/>
      <c r="HO388" s="51"/>
      <c r="HP388" s="51"/>
      <c r="HQ388" s="51"/>
      <c r="HR388" s="51"/>
      <c r="HS388" s="51"/>
      <c r="HT388" s="51"/>
      <c r="HU388" s="51"/>
      <c r="HV388" s="51"/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</row>
    <row r="389" spans="1:255" ht="12.75" customHeight="1" x14ac:dyDescent="0.2">
      <c r="A389" s="61"/>
      <c r="B389" s="61"/>
      <c r="C389" s="61"/>
      <c r="D389" s="61"/>
      <c r="E389" s="6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/>
      <c r="HB389" s="51"/>
      <c r="HC389" s="51"/>
      <c r="HD389" s="51"/>
      <c r="HE389" s="51"/>
      <c r="HF389" s="51"/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</row>
    <row r="390" spans="1:255" ht="12.75" customHeight="1" x14ac:dyDescent="0.2">
      <c r="A390" s="61"/>
      <c r="B390" s="61"/>
      <c r="C390" s="61"/>
      <c r="D390" s="61"/>
      <c r="E390" s="6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  <c r="GY390" s="51"/>
      <c r="GZ390" s="51"/>
      <c r="HA390" s="51"/>
      <c r="HB390" s="51"/>
      <c r="HC390" s="51"/>
      <c r="HD390" s="51"/>
      <c r="HE390" s="51"/>
      <c r="HF390" s="51"/>
      <c r="HG390" s="51"/>
      <c r="HH390" s="51"/>
      <c r="HI390" s="51"/>
      <c r="HJ390" s="51"/>
      <c r="HK390" s="51"/>
      <c r="HL390" s="51"/>
      <c r="HM390" s="51"/>
      <c r="HN390" s="51"/>
      <c r="HO390" s="51"/>
      <c r="HP390" s="51"/>
      <c r="HQ390" s="51"/>
      <c r="HR390" s="51"/>
      <c r="HS390" s="51"/>
      <c r="HT390" s="51"/>
      <c r="HU390" s="51"/>
      <c r="HV390" s="51"/>
      <c r="HW390" s="51"/>
      <c r="HX390" s="51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</row>
    <row r="391" spans="1:255" ht="12.75" customHeight="1" x14ac:dyDescent="0.2">
      <c r="A391" s="61"/>
      <c r="B391" s="61"/>
      <c r="C391" s="61"/>
      <c r="D391" s="61"/>
      <c r="E391" s="6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  <c r="GY391" s="51"/>
      <c r="GZ391" s="51"/>
      <c r="HA391" s="51"/>
      <c r="HB391" s="51"/>
      <c r="HC391" s="51"/>
      <c r="HD391" s="51"/>
      <c r="HE391" s="51"/>
      <c r="HF391" s="51"/>
      <c r="HG391" s="51"/>
      <c r="HH391" s="51"/>
      <c r="HI391" s="51"/>
      <c r="HJ391" s="51"/>
      <c r="HK391" s="51"/>
      <c r="HL391" s="51"/>
      <c r="HM391" s="51"/>
      <c r="HN391" s="51"/>
      <c r="HO391" s="51"/>
      <c r="HP391" s="51"/>
      <c r="HQ391" s="51"/>
      <c r="HR391" s="51"/>
      <c r="HS391" s="51"/>
      <c r="HT391" s="51"/>
      <c r="HU391" s="51"/>
      <c r="HV391" s="51"/>
      <c r="HW391" s="51"/>
      <c r="HX391" s="51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</row>
    <row r="392" spans="1:255" ht="12.75" customHeight="1" x14ac:dyDescent="0.2">
      <c r="A392" s="61"/>
      <c r="B392" s="61"/>
      <c r="C392" s="61"/>
      <c r="D392" s="61"/>
      <c r="E392" s="6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  <c r="GY392" s="51"/>
      <c r="GZ392" s="51"/>
      <c r="HA392" s="51"/>
      <c r="HB392" s="51"/>
      <c r="HC392" s="51"/>
      <c r="HD392" s="51"/>
      <c r="HE392" s="51"/>
      <c r="HF392" s="51"/>
      <c r="HG392" s="51"/>
      <c r="HH392" s="51"/>
      <c r="HI392" s="51"/>
      <c r="HJ392" s="51"/>
      <c r="HK392" s="51"/>
      <c r="HL392" s="51"/>
      <c r="HM392" s="51"/>
      <c r="HN392" s="51"/>
      <c r="HO392" s="51"/>
      <c r="HP392" s="51"/>
      <c r="HQ392" s="51"/>
      <c r="HR392" s="51"/>
      <c r="HS392" s="51"/>
      <c r="HT392" s="51"/>
      <c r="HU392" s="51"/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</row>
    <row r="393" spans="1:255" ht="12.75" customHeight="1" x14ac:dyDescent="0.2">
      <c r="A393" s="61"/>
      <c r="B393" s="61"/>
      <c r="C393" s="61"/>
      <c r="D393" s="61"/>
      <c r="E393" s="6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</row>
    <row r="394" spans="1:255" ht="12.75" customHeight="1" x14ac:dyDescent="0.2">
      <c r="A394" s="61"/>
      <c r="B394" s="61"/>
      <c r="C394" s="61"/>
      <c r="D394" s="61"/>
      <c r="E394" s="6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</row>
    <row r="395" spans="1:255" ht="12.75" customHeight="1" x14ac:dyDescent="0.2">
      <c r="A395" s="61"/>
      <c r="B395" s="61"/>
      <c r="C395" s="61"/>
      <c r="D395" s="61"/>
      <c r="E395" s="6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/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</row>
    <row r="396" spans="1:255" ht="12.75" customHeight="1" x14ac:dyDescent="0.2">
      <c r="A396" s="61"/>
      <c r="B396" s="61"/>
      <c r="C396" s="61"/>
      <c r="D396" s="61"/>
      <c r="E396" s="6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</row>
    <row r="397" spans="1:255" ht="12.75" customHeight="1" x14ac:dyDescent="0.2">
      <c r="A397" s="61"/>
      <c r="B397" s="61"/>
      <c r="C397" s="61"/>
      <c r="D397" s="61"/>
      <c r="E397" s="6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/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/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</row>
    <row r="398" spans="1:255" ht="12.75" customHeight="1" x14ac:dyDescent="0.2">
      <c r="A398" s="61"/>
      <c r="B398" s="61"/>
      <c r="C398" s="61"/>
      <c r="D398" s="61"/>
      <c r="E398" s="6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/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/>
      <c r="HV398" s="51"/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</row>
    <row r="399" spans="1:255" ht="12.75" customHeight="1" x14ac:dyDescent="0.2">
      <c r="A399" s="61"/>
      <c r="B399" s="61"/>
      <c r="C399" s="61"/>
      <c r="D399" s="61"/>
      <c r="E399" s="6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/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</row>
    <row r="400" spans="1:255" ht="12.75" customHeight="1" x14ac:dyDescent="0.2">
      <c r="A400" s="61"/>
      <c r="B400" s="61"/>
      <c r="C400" s="61"/>
      <c r="D400" s="61"/>
      <c r="E400" s="6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/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/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</row>
    <row r="401" spans="1:255" ht="12.75" customHeight="1" x14ac:dyDescent="0.2">
      <c r="A401" s="61"/>
      <c r="B401" s="61"/>
      <c r="C401" s="61"/>
      <c r="D401" s="61"/>
      <c r="E401" s="6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/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/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/>
      <c r="HV401" s="51"/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</row>
    <row r="402" spans="1:255" ht="12.75" customHeight="1" x14ac:dyDescent="0.2">
      <c r="A402" s="61"/>
      <c r="B402" s="61"/>
      <c r="C402" s="61"/>
      <c r="D402" s="61"/>
      <c r="E402" s="6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/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</row>
    <row r="403" spans="1:255" ht="12.75" customHeight="1" x14ac:dyDescent="0.2">
      <c r="A403" s="61"/>
      <c r="B403" s="61"/>
      <c r="C403" s="61"/>
      <c r="D403" s="61"/>
      <c r="E403" s="6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/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</row>
    <row r="404" spans="1:255" ht="12.75" customHeight="1" x14ac:dyDescent="0.2">
      <c r="A404" s="61"/>
      <c r="B404" s="61"/>
      <c r="C404" s="61"/>
      <c r="D404" s="61"/>
      <c r="E404" s="6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  <c r="GH404" s="51"/>
      <c r="GI404" s="51"/>
      <c r="GJ404" s="51"/>
      <c r="GK404" s="51"/>
      <c r="GL404" s="51"/>
      <c r="GM404" s="51"/>
      <c r="GN404" s="51"/>
      <c r="GO404" s="51"/>
      <c r="GP404" s="51"/>
      <c r="GQ404" s="51"/>
      <c r="GR404" s="51"/>
      <c r="GS404" s="51"/>
      <c r="GT404" s="51"/>
      <c r="GU404" s="51"/>
      <c r="GV404" s="51"/>
      <c r="GW404" s="51"/>
      <c r="GX404" s="51"/>
      <c r="GY404" s="51"/>
      <c r="GZ404" s="51"/>
      <c r="HA404" s="51"/>
      <c r="HB404" s="51"/>
      <c r="HC404" s="51"/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/>
      <c r="HV404" s="51"/>
      <c r="HW404" s="51"/>
      <c r="HX404" s="51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</row>
    <row r="405" spans="1:255" ht="12.75" customHeight="1" x14ac:dyDescent="0.2">
      <c r="A405" s="61"/>
      <c r="B405" s="61"/>
      <c r="C405" s="61"/>
      <c r="D405" s="61"/>
      <c r="E405" s="6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/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/>
      <c r="HV405" s="51"/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</row>
    <row r="406" spans="1:255" ht="12.75" customHeight="1" x14ac:dyDescent="0.2">
      <c r="A406" s="61"/>
      <c r="B406" s="61"/>
      <c r="C406" s="61"/>
      <c r="D406" s="61"/>
      <c r="E406" s="6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/>
      <c r="HB406" s="51"/>
      <c r="HC406" s="51"/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/>
      <c r="HV406" s="51"/>
      <c r="HW406" s="51"/>
      <c r="HX406" s="51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</row>
    <row r="407" spans="1:255" ht="12.75" customHeight="1" x14ac:dyDescent="0.2">
      <c r="A407" s="61"/>
      <c r="B407" s="61"/>
      <c r="C407" s="61"/>
      <c r="D407" s="61"/>
      <c r="E407" s="6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/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</row>
    <row r="408" spans="1:255" ht="12.75" customHeight="1" x14ac:dyDescent="0.2">
      <c r="A408" s="61"/>
      <c r="B408" s="61"/>
      <c r="C408" s="61"/>
      <c r="D408" s="61"/>
      <c r="E408" s="6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  <c r="GH408" s="51"/>
      <c r="GI408" s="51"/>
      <c r="GJ408" s="51"/>
      <c r="GK408" s="51"/>
      <c r="GL408" s="51"/>
      <c r="GM408" s="51"/>
      <c r="GN408" s="51"/>
      <c r="GO408" s="51"/>
      <c r="GP408" s="51"/>
      <c r="GQ408" s="51"/>
      <c r="GR408" s="51"/>
      <c r="GS408" s="51"/>
      <c r="GT408" s="51"/>
      <c r="GU408" s="51"/>
      <c r="GV408" s="51"/>
      <c r="GW408" s="51"/>
      <c r="GX408" s="51"/>
      <c r="GY408" s="51"/>
      <c r="GZ408" s="51"/>
      <c r="HA408" s="51"/>
      <c r="HB408" s="51"/>
      <c r="HC408" s="51"/>
      <c r="HD408" s="51"/>
      <c r="HE408" s="51"/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/>
      <c r="HV408" s="51"/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</row>
    <row r="409" spans="1:255" ht="12.75" customHeight="1" x14ac:dyDescent="0.2">
      <c r="A409" s="61"/>
      <c r="B409" s="61"/>
      <c r="C409" s="61"/>
      <c r="D409" s="61"/>
      <c r="E409" s="6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/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/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</row>
    <row r="410" spans="1:255" ht="12.75" customHeight="1" x14ac:dyDescent="0.2">
      <c r="A410" s="61"/>
      <c r="B410" s="61"/>
      <c r="C410" s="61"/>
      <c r="D410" s="61"/>
      <c r="E410" s="6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</row>
    <row r="411" spans="1:255" ht="12.75" customHeight="1" x14ac:dyDescent="0.2">
      <c r="A411" s="61"/>
      <c r="B411" s="61"/>
      <c r="C411" s="61"/>
      <c r="D411" s="61"/>
      <c r="E411" s="6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/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</row>
    <row r="412" spans="1:255" ht="12.75" customHeight="1" x14ac:dyDescent="0.2">
      <c r="A412" s="61"/>
      <c r="B412" s="61"/>
      <c r="C412" s="61"/>
      <c r="D412" s="61"/>
      <c r="E412" s="6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</row>
    <row r="413" spans="1:255" ht="12.75" customHeight="1" x14ac:dyDescent="0.2">
      <c r="A413" s="61"/>
      <c r="B413" s="61"/>
      <c r="C413" s="61"/>
      <c r="D413" s="61"/>
      <c r="E413" s="6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/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/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</row>
    <row r="414" spans="1:255" ht="12.75" customHeight="1" x14ac:dyDescent="0.2">
      <c r="A414" s="61"/>
      <c r="B414" s="61"/>
      <c r="C414" s="61"/>
      <c r="D414" s="61"/>
      <c r="E414" s="6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</row>
    <row r="415" spans="1:255" ht="12.75" customHeight="1" x14ac:dyDescent="0.2">
      <c r="A415" s="61"/>
      <c r="B415" s="61"/>
      <c r="C415" s="61"/>
      <c r="D415" s="61"/>
      <c r="E415" s="6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</row>
    <row r="416" spans="1:255" ht="12.75" customHeight="1" x14ac:dyDescent="0.2">
      <c r="A416" s="61"/>
      <c r="B416" s="61"/>
      <c r="C416" s="61"/>
      <c r="D416" s="61"/>
      <c r="E416" s="6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/>
      <c r="GM416" s="51"/>
      <c r="GN416" s="51"/>
      <c r="GO416" s="51"/>
      <c r="GP416" s="51"/>
      <c r="GQ416" s="51"/>
      <c r="GR416" s="51"/>
      <c r="GS416" s="51"/>
      <c r="GT416" s="51"/>
      <c r="GU416" s="51"/>
      <c r="GV416" s="51"/>
      <c r="GW416" s="51"/>
      <c r="GX416" s="51"/>
      <c r="GY416" s="51"/>
      <c r="GZ416" s="51"/>
      <c r="HA416" s="51"/>
      <c r="HB416" s="51"/>
      <c r="HC416" s="51"/>
      <c r="HD416" s="51"/>
      <c r="HE416" s="51"/>
      <c r="HF416" s="51"/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/>
      <c r="HV416" s="51"/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</row>
    <row r="417" spans="1:255" ht="12.75" customHeight="1" x14ac:dyDescent="0.2">
      <c r="A417" s="61"/>
      <c r="B417" s="61"/>
      <c r="C417" s="61"/>
      <c r="D417" s="61"/>
      <c r="E417" s="6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/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</row>
    <row r="418" spans="1:255" ht="12.75" customHeight="1" x14ac:dyDescent="0.2">
      <c r="A418" s="61"/>
      <c r="B418" s="61"/>
      <c r="C418" s="61"/>
      <c r="D418" s="61"/>
      <c r="E418" s="6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</row>
    <row r="419" spans="1:255" ht="12.75" customHeight="1" x14ac:dyDescent="0.2">
      <c r="A419" s="61"/>
      <c r="B419" s="61"/>
      <c r="C419" s="61"/>
      <c r="D419" s="61"/>
      <c r="E419" s="6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/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</row>
    <row r="420" spans="1:255" ht="12.75" customHeight="1" x14ac:dyDescent="0.2">
      <c r="A420" s="61"/>
      <c r="B420" s="61"/>
      <c r="C420" s="61"/>
      <c r="D420" s="61"/>
      <c r="E420" s="6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/>
      <c r="HF420" s="51"/>
      <c r="HG420" s="51"/>
      <c r="HH420" s="51"/>
      <c r="HI420" s="51"/>
      <c r="HJ420" s="51"/>
      <c r="HK420" s="51"/>
      <c r="HL420" s="51"/>
      <c r="HM420" s="51"/>
      <c r="HN420" s="51"/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</row>
    <row r="421" spans="1:255" ht="12.75" customHeight="1" x14ac:dyDescent="0.2">
      <c r="A421" s="61"/>
      <c r="B421" s="61"/>
      <c r="C421" s="61"/>
      <c r="D421" s="61"/>
      <c r="E421" s="6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/>
      <c r="GU421" s="51"/>
      <c r="GV421" s="51"/>
      <c r="GW421" s="51"/>
      <c r="GX421" s="51"/>
      <c r="GY421" s="51"/>
      <c r="GZ421" s="51"/>
      <c r="HA421" s="51"/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</row>
    <row r="422" spans="1:255" ht="12.75" customHeight="1" x14ac:dyDescent="0.2">
      <c r="A422" s="61"/>
      <c r="B422" s="61"/>
      <c r="C422" s="61"/>
      <c r="D422" s="61"/>
      <c r="E422" s="6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  <c r="GH422" s="51"/>
      <c r="GI422" s="51"/>
      <c r="GJ422" s="51"/>
      <c r="GK422" s="51"/>
      <c r="GL422" s="51"/>
      <c r="GM422" s="51"/>
      <c r="GN422" s="51"/>
      <c r="GO422" s="51"/>
      <c r="GP422" s="51"/>
      <c r="GQ422" s="51"/>
      <c r="GR422" s="51"/>
      <c r="GS422" s="51"/>
      <c r="GT422" s="51"/>
      <c r="GU422" s="51"/>
      <c r="GV422" s="51"/>
      <c r="GW422" s="51"/>
      <c r="GX422" s="51"/>
      <c r="GY422" s="51"/>
      <c r="GZ422" s="51"/>
      <c r="HA422" s="51"/>
      <c r="HB422" s="51"/>
      <c r="HC422" s="51"/>
      <c r="HD422" s="51"/>
      <c r="HE422" s="51"/>
      <c r="HF422" s="51"/>
      <c r="HG422" s="51"/>
      <c r="HH422" s="51"/>
      <c r="HI422" s="51"/>
      <c r="HJ422" s="51"/>
      <c r="HK422" s="51"/>
      <c r="HL422" s="51"/>
      <c r="HM422" s="51"/>
      <c r="HN422" s="51"/>
      <c r="HO422" s="51"/>
      <c r="HP422" s="51"/>
      <c r="HQ422" s="51"/>
      <c r="HR422" s="51"/>
      <c r="HS422" s="51"/>
      <c r="HT422" s="51"/>
      <c r="HU422" s="51"/>
      <c r="HV422" s="51"/>
      <c r="HW422" s="51"/>
      <c r="HX422" s="51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</row>
    <row r="423" spans="1:255" ht="12.75" customHeight="1" x14ac:dyDescent="0.2">
      <c r="A423" s="61"/>
      <c r="B423" s="61"/>
      <c r="C423" s="61"/>
      <c r="D423" s="61"/>
      <c r="E423" s="6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/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/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</row>
    <row r="424" spans="1:255" ht="12.75" customHeight="1" x14ac:dyDescent="0.2">
      <c r="A424" s="61"/>
      <c r="B424" s="61"/>
      <c r="C424" s="61"/>
      <c r="D424" s="61"/>
      <c r="E424" s="6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</row>
    <row r="425" spans="1:255" ht="12.75" customHeight="1" x14ac:dyDescent="0.2">
      <c r="A425" s="61"/>
      <c r="B425" s="61"/>
      <c r="C425" s="61"/>
      <c r="D425" s="61"/>
      <c r="E425" s="6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/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</row>
    <row r="426" spans="1:255" ht="12.75" customHeight="1" x14ac:dyDescent="0.2">
      <c r="A426" s="61"/>
      <c r="B426" s="61"/>
      <c r="C426" s="61"/>
      <c r="D426" s="61"/>
      <c r="E426" s="6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/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</row>
    <row r="427" spans="1:255" ht="12.75" customHeight="1" x14ac:dyDescent="0.2">
      <c r="A427" s="61"/>
      <c r="B427" s="61"/>
      <c r="C427" s="61"/>
      <c r="D427" s="61"/>
      <c r="E427" s="6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/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</row>
    <row r="428" spans="1:255" ht="12.75" customHeight="1" x14ac:dyDescent="0.2">
      <c r="A428" s="61"/>
      <c r="B428" s="61"/>
      <c r="C428" s="61"/>
      <c r="D428" s="61"/>
      <c r="E428" s="6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/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</row>
    <row r="429" spans="1:255" ht="12.75" customHeight="1" x14ac:dyDescent="0.2">
      <c r="A429" s="61"/>
      <c r="B429" s="61"/>
      <c r="C429" s="61"/>
      <c r="D429" s="61"/>
      <c r="E429" s="6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</row>
    <row r="430" spans="1:255" ht="12.75" customHeight="1" x14ac:dyDescent="0.2">
      <c r="A430" s="61"/>
      <c r="B430" s="61"/>
      <c r="C430" s="61"/>
      <c r="D430" s="61"/>
      <c r="E430" s="6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</row>
    <row r="431" spans="1:255" ht="12.75" customHeight="1" x14ac:dyDescent="0.2">
      <c r="A431" s="61"/>
      <c r="B431" s="61"/>
      <c r="C431" s="61"/>
      <c r="D431" s="61"/>
      <c r="E431" s="6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/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</row>
    <row r="432" spans="1:255" ht="12.75" customHeight="1" x14ac:dyDescent="0.2">
      <c r="A432" s="61"/>
      <c r="B432" s="61"/>
      <c r="C432" s="61"/>
      <c r="D432" s="61"/>
      <c r="E432" s="6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  <c r="GH432" s="51"/>
      <c r="GI432" s="51"/>
      <c r="GJ432" s="51"/>
      <c r="GK432" s="51"/>
      <c r="GL432" s="51"/>
      <c r="GM432" s="51"/>
      <c r="GN432" s="51"/>
      <c r="GO432" s="51"/>
      <c r="GP432" s="51"/>
      <c r="GQ432" s="51"/>
      <c r="GR432" s="51"/>
      <c r="GS432" s="51"/>
      <c r="GT432" s="51"/>
      <c r="GU432" s="51"/>
      <c r="GV432" s="51"/>
      <c r="GW432" s="51"/>
      <c r="GX432" s="51"/>
      <c r="GY432" s="51"/>
      <c r="GZ432" s="51"/>
      <c r="HA432" s="51"/>
      <c r="HB432" s="51"/>
      <c r="HC432" s="51"/>
      <c r="HD432" s="51"/>
      <c r="HE432" s="51"/>
      <c r="HF432" s="51"/>
      <c r="HG432" s="51"/>
      <c r="HH432" s="51"/>
      <c r="HI432" s="51"/>
      <c r="HJ432" s="51"/>
      <c r="HK432" s="51"/>
      <c r="HL432" s="51"/>
      <c r="HM432" s="51"/>
      <c r="HN432" s="51"/>
      <c r="HO432" s="51"/>
      <c r="HP432" s="51"/>
      <c r="HQ432" s="51"/>
      <c r="HR432" s="51"/>
      <c r="HS432" s="51"/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</row>
    <row r="433" spans="1:255" ht="12.75" customHeight="1" x14ac:dyDescent="0.2">
      <c r="A433" s="61"/>
      <c r="B433" s="61"/>
      <c r="C433" s="61"/>
      <c r="D433" s="61"/>
      <c r="E433" s="6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</row>
    <row r="434" spans="1:255" ht="12.75" customHeight="1" x14ac:dyDescent="0.2">
      <c r="A434" s="61"/>
      <c r="B434" s="61"/>
      <c r="C434" s="61"/>
      <c r="D434" s="61"/>
      <c r="E434" s="6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  <c r="GH434" s="51"/>
      <c r="GI434" s="51"/>
      <c r="GJ434" s="51"/>
      <c r="GK434" s="51"/>
      <c r="GL434" s="51"/>
      <c r="GM434" s="51"/>
      <c r="GN434" s="51"/>
      <c r="GO434" s="51"/>
      <c r="GP434" s="51"/>
      <c r="GQ434" s="51"/>
      <c r="GR434" s="51"/>
      <c r="GS434" s="51"/>
      <c r="GT434" s="51"/>
      <c r="GU434" s="51"/>
      <c r="GV434" s="51"/>
      <c r="GW434" s="51"/>
      <c r="GX434" s="51"/>
      <c r="GY434" s="51"/>
      <c r="GZ434" s="51"/>
      <c r="HA434" s="51"/>
      <c r="HB434" s="51"/>
      <c r="HC434" s="51"/>
      <c r="HD434" s="51"/>
      <c r="HE434" s="51"/>
      <c r="HF434" s="51"/>
      <c r="HG434" s="51"/>
      <c r="HH434" s="51"/>
      <c r="HI434" s="51"/>
      <c r="HJ434" s="51"/>
      <c r="HK434" s="51"/>
      <c r="HL434" s="51"/>
      <c r="HM434" s="51"/>
      <c r="HN434" s="51"/>
      <c r="HO434" s="51"/>
      <c r="HP434" s="51"/>
      <c r="HQ434" s="51"/>
      <c r="HR434" s="51"/>
      <c r="HS434" s="51"/>
      <c r="HT434" s="51"/>
      <c r="HU434" s="51"/>
      <c r="HV434" s="51"/>
      <c r="HW434" s="51"/>
      <c r="HX434" s="51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</row>
    <row r="435" spans="1:255" ht="12.75" customHeight="1" x14ac:dyDescent="0.2">
      <c r="A435" s="61"/>
      <c r="B435" s="61"/>
      <c r="C435" s="61"/>
      <c r="D435" s="61"/>
      <c r="E435" s="6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  <c r="GH435" s="51"/>
      <c r="GI435" s="51"/>
      <c r="GJ435" s="51"/>
      <c r="GK435" s="51"/>
      <c r="GL435" s="51"/>
      <c r="GM435" s="51"/>
      <c r="GN435" s="51"/>
      <c r="GO435" s="51"/>
      <c r="GP435" s="51"/>
      <c r="GQ435" s="51"/>
      <c r="GR435" s="51"/>
      <c r="GS435" s="51"/>
      <c r="GT435" s="51"/>
      <c r="GU435" s="51"/>
      <c r="GV435" s="51"/>
      <c r="GW435" s="51"/>
      <c r="GX435" s="51"/>
      <c r="GY435" s="51"/>
      <c r="GZ435" s="51"/>
      <c r="HA435" s="51"/>
      <c r="HB435" s="51"/>
      <c r="HC435" s="51"/>
      <c r="HD435" s="51"/>
      <c r="HE435" s="51"/>
      <c r="HF435" s="51"/>
      <c r="HG435" s="51"/>
      <c r="HH435" s="51"/>
      <c r="HI435" s="51"/>
      <c r="HJ435" s="51"/>
      <c r="HK435" s="51"/>
      <c r="HL435" s="51"/>
      <c r="HM435" s="51"/>
      <c r="HN435" s="51"/>
      <c r="HO435" s="51"/>
      <c r="HP435" s="51"/>
      <c r="HQ435" s="51"/>
      <c r="HR435" s="51"/>
      <c r="HS435" s="51"/>
      <c r="HT435" s="51"/>
      <c r="HU435" s="51"/>
      <c r="HV435" s="51"/>
      <c r="HW435" s="51"/>
      <c r="HX435" s="51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</row>
    <row r="436" spans="1:255" ht="12.75" customHeight="1" x14ac:dyDescent="0.2">
      <c r="A436" s="61"/>
      <c r="B436" s="61"/>
      <c r="C436" s="61"/>
      <c r="D436" s="61"/>
      <c r="E436" s="6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  <c r="GH436" s="51"/>
      <c r="GI436" s="51"/>
      <c r="GJ436" s="51"/>
      <c r="GK436" s="51"/>
      <c r="GL436" s="51"/>
      <c r="GM436" s="51"/>
      <c r="GN436" s="51"/>
      <c r="GO436" s="51"/>
      <c r="GP436" s="51"/>
      <c r="GQ436" s="51"/>
      <c r="GR436" s="51"/>
      <c r="GS436" s="51"/>
      <c r="GT436" s="51"/>
      <c r="GU436" s="51"/>
      <c r="GV436" s="51"/>
      <c r="GW436" s="51"/>
      <c r="GX436" s="51"/>
      <c r="GY436" s="51"/>
      <c r="GZ436" s="51"/>
      <c r="HA436" s="51"/>
      <c r="HB436" s="51"/>
      <c r="HC436" s="51"/>
      <c r="HD436" s="51"/>
      <c r="HE436" s="51"/>
      <c r="HF436" s="51"/>
      <c r="HG436" s="51"/>
      <c r="HH436" s="51"/>
      <c r="HI436" s="51"/>
      <c r="HJ436" s="51"/>
      <c r="HK436" s="51"/>
      <c r="HL436" s="51"/>
      <c r="HM436" s="51"/>
      <c r="HN436" s="51"/>
      <c r="HO436" s="51"/>
      <c r="HP436" s="51"/>
      <c r="HQ436" s="51"/>
      <c r="HR436" s="51"/>
      <c r="HS436" s="51"/>
      <c r="HT436" s="51"/>
      <c r="HU436" s="51"/>
      <c r="HV436" s="51"/>
      <c r="HW436" s="51"/>
      <c r="HX436" s="51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</row>
    <row r="437" spans="1:255" ht="12.75" customHeight="1" x14ac:dyDescent="0.2">
      <c r="A437" s="61"/>
      <c r="B437" s="61"/>
      <c r="C437" s="61"/>
      <c r="D437" s="61"/>
      <c r="E437" s="6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</row>
    <row r="438" spans="1:255" ht="12.75" customHeight="1" x14ac:dyDescent="0.2">
      <c r="A438" s="61"/>
      <c r="B438" s="61"/>
      <c r="C438" s="61"/>
      <c r="D438" s="61"/>
      <c r="E438" s="6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  <c r="GH438" s="51"/>
      <c r="GI438" s="51"/>
      <c r="GJ438" s="51"/>
      <c r="GK438" s="51"/>
      <c r="GL438" s="51"/>
      <c r="GM438" s="51"/>
      <c r="GN438" s="51"/>
      <c r="GO438" s="51"/>
      <c r="GP438" s="51"/>
      <c r="GQ438" s="51"/>
      <c r="GR438" s="51"/>
      <c r="GS438" s="51"/>
      <c r="GT438" s="51"/>
      <c r="GU438" s="51"/>
      <c r="GV438" s="51"/>
      <c r="GW438" s="51"/>
      <c r="GX438" s="51"/>
      <c r="GY438" s="51"/>
      <c r="GZ438" s="51"/>
      <c r="HA438" s="51"/>
      <c r="HB438" s="51"/>
      <c r="HC438" s="51"/>
      <c r="HD438" s="51"/>
      <c r="HE438" s="51"/>
      <c r="HF438" s="51"/>
      <c r="HG438" s="51"/>
      <c r="HH438" s="51"/>
      <c r="HI438" s="51"/>
      <c r="HJ438" s="51"/>
      <c r="HK438" s="51"/>
      <c r="HL438" s="51"/>
      <c r="HM438" s="51"/>
      <c r="HN438" s="51"/>
      <c r="HO438" s="51"/>
      <c r="HP438" s="51"/>
      <c r="HQ438" s="51"/>
      <c r="HR438" s="51"/>
      <c r="HS438" s="51"/>
      <c r="HT438" s="51"/>
      <c r="HU438" s="51"/>
      <c r="HV438" s="51"/>
      <c r="HW438" s="51"/>
      <c r="HX438" s="51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</row>
    <row r="439" spans="1:255" ht="12.75" customHeight="1" x14ac:dyDescent="0.2">
      <c r="A439" s="61"/>
      <c r="B439" s="61"/>
      <c r="C439" s="61"/>
      <c r="D439" s="61"/>
      <c r="E439" s="6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  <c r="GH439" s="51"/>
      <c r="GI439" s="51"/>
      <c r="GJ439" s="51"/>
      <c r="GK439" s="51"/>
      <c r="GL439" s="51"/>
      <c r="GM439" s="51"/>
      <c r="GN439" s="51"/>
      <c r="GO439" s="51"/>
      <c r="GP439" s="51"/>
      <c r="GQ439" s="51"/>
      <c r="GR439" s="51"/>
      <c r="GS439" s="51"/>
      <c r="GT439" s="51"/>
      <c r="GU439" s="51"/>
      <c r="GV439" s="51"/>
      <c r="GW439" s="51"/>
      <c r="GX439" s="51"/>
      <c r="GY439" s="51"/>
      <c r="GZ439" s="51"/>
      <c r="HA439" s="51"/>
      <c r="HB439" s="51"/>
      <c r="HC439" s="51"/>
      <c r="HD439" s="51"/>
      <c r="HE439" s="51"/>
      <c r="HF439" s="51"/>
      <c r="HG439" s="51"/>
      <c r="HH439" s="51"/>
      <c r="HI439" s="51"/>
      <c r="HJ439" s="51"/>
      <c r="HK439" s="51"/>
      <c r="HL439" s="51"/>
      <c r="HM439" s="51"/>
      <c r="HN439" s="51"/>
      <c r="HO439" s="51"/>
      <c r="HP439" s="51"/>
      <c r="HQ439" s="51"/>
      <c r="HR439" s="51"/>
      <c r="HS439" s="51"/>
      <c r="HT439" s="51"/>
      <c r="HU439" s="51"/>
      <c r="HV439" s="51"/>
      <c r="HW439" s="51"/>
      <c r="HX439" s="51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</row>
    <row r="440" spans="1:255" ht="12.75" customHeight="1" x14ac:dyDescent="0.2">
      <c r="A440" s="61"/>
      <c r="B440" s="61"/>
      <c r="C440" s="61"/>
      <c r="D440" s="61"/>
      <c r="E440" s="6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  <c r="GH440" s="51"/>
      <c r="GI440" s="51"/>
      <c r="GJ440" s="51"/>
      <c r="GK440" s="51"/>
      <c r="GL440" s="51"/>
      <c r="GM440" s="51"/>
      <c r="GN440" s="51"/>
      <c r="GO440" s="51"/>
      <c r="GP440" s="51"/>
      <c r="GQ440" s="51"/>
      <c r="GR440" s="51"/>
      <c r="GS440" s="51"/>
      <c r="GT440" s="51"/>
      <c r="GU440" s="51"/>
      <c r="GV440" s="51"/>
      <c r="GW440" s="51"/>
      <c r="GX440" s="51"/>
      <c r="GY440" s="51"/>
      <c r="GZ440" s="51"/>
      <c r="HA440" s="51"/>
      <c r="HB440" s="51"/>
      <c r="HC440" s="51"/>
      <c r="HD440" s="51"/>
      <c r="HE440" s="51"/>
      <c r="HF440" s="51"/>
      <c r="HG440" s="51"/>
      <c r="HH440" s="51"/>
      <c r="HI440" s="51"/>
      <c r="HJ440" s="51"/>
      <c r="HK440" s="51"/>
      <c r="HL440" s="51"/>
      <c r="HM440" s="51"/>
      <c r="HN440" s="51"/>
      <c r="HO440" s="51"/>
      <c r="HP440" s="51"/>
      <c r="HQ440" s="51"/>
      <c r="HR440" s="51"/>
      <c r="HS440" s="51"/>
      <c r="HT440" s="51"/>
      <c r="HU440" s="51"/>
      <c r="HV440" s="51"/>
      <c r="HW440" s="51"/>
      <c r="HX440" s="51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</row>
    <row r="441" spans="1:255" ht="12.75" customHeight="1" x14ac:dyDescent="0.2">
      <c r="A441" s="61"/>
      <c r="B441" s="61"/>
      <c r="C441" s="61"/>
      <c r="D441" s="61"/>
      <c r="E441" s="6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  <c r="GH441" s="51"/>
      <c r="GI441" s="51"/>
      <c r="GJ441" s="51"/>
      <c r="GK441" s="51"/>
      <c r="GL441" s="51"/>
      <c r="GM441" s="51"/>
      <c r="GN441" s="51"/>
      <c r="GO441" s="51"/>
      <c r="GP441" s="51"/>
      <c r="GQ441" s="51"/>
      <c r="GR441" s="51"/>
      <c r="GS441" s="51"/>
      <c r="GT441" s="51"/>
      <c r="GU441" s="51"/>
      <c r="GV441" s="51"/>
      <c r="GW441" s="51"/>
      <c r="GX441" s="51"/>
      <c r="GY441" s="51"/>
      <c r="GZ441" s="51"/>
      <c r="HA441" s="51"/>
      <c r="HB441" s="51"/>
      <c r="HC441" s="51"/>
      <c r="HD441" s="51"/>
      <c r="HE441" s="51"/>
      <c r="HF441" s="51"/>
      <c r="HG441" s="51"/>
      <c r="HH441" s="51"/>
      <c r="HI441" s="51"/>
      <c r="HJ441" s="51"/>
      <c r="HK441" s="51"/>
      <c r="HL441" s="51"/>
      <c r="HM441" s="51"/>
      <c r="HN441" s="51"/>
      <c r="HO441" s="51"/>
      <c r="HP441" s="51"/>
      <c r="HQ441" s="51"/>
      <c r="HR441" s="51"/>
      <c r="HS441" s="51"/>
      <c r="HT441" s="51"/>
      <c r="HU441" s="51"/>
      <c r="HV441" s="51"/>
      <c r="HW441" s="51"/>
      <c r="HX441" s="51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</row>
    <row r="442" spans="1:255" ht="12.75" customHeight="1" x14ac:dyDescent="0.2">
      <c r="A442" s="61"/>
      <c r="B442" s="61"/>
      <c r="C442" s="61"/>
      <c r="D442" s="61"/>
      <c r="E442" s="6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  <c r="GH442" s="51"/>
      <c r="GI442" s="51"/>
      <c r="GJ442" s="51"/>
      <c r="GK442" s="51"/>
      <c r="GL442" s="51"/>
      <c r="GM442" s="51"/>
      <c r="GN442" s="51"/>
      <c r="GO442" s="51"/>
      <c r="GP442" s="51"/>
      <c r="GQ442" s="51"/>
      <c r="GR442" s="51"/>
      <c r="GS442" s="51"/>
      <c r="GT442" s="51"/>
      <c r="GU442" s="51"/>
      <c r="GV442" s="51"/>
      <c r="GW442" s="51"/>
      <c r="GX442" s="51"/>
      <c r="GY442" s="51"/>
      <c r="GZ442" s="51"/>
      <c r="HA442" s="51"/>
      <c r="HB442" s="51"/>
      <c r="HC442" s="51"/>
      <c r="HD442" s="51"/>
      <c r="HE442" s="51"/>
      <c r="HF442" s="51"/>
      <c r="HG442" s="51"/>
      <c r="HH442" s="51"/>
      <c r="HI442" s="51"/>
      <c r="HJ442" s="51"/>
      <c r="HK442" s="51"/>
      <c r="HL442" s="51"/>
      <c r="HM442" s="51"/>
      <c r="HN442" s="51"/>
      <c r="HO442" s="51"/>
      <c r="HP442" s="51"/>
      <c r="HQ442" s="51"/>
      <c r="HR442" s="51"/>
      <c r="HS442" s="51"/>
      <c r="HT442" s="51"/>
      <c r="HU442" s="51"/>
      <c r="HV442" s="51"/>
      <c r="HW442" s="51"/>
      <c r="HX442" s="51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</row>
    <row r="443" spans="1:255" ht="12.75" customHeight="1" x14ac:dyDescent="0.2">
      <c r="A443" s="61"/>
      <c r="B443" s="61"/>
      <c r="C443" s="61"/>
      <c r="D443" s="61"/>
      <c r="E443" s="6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</row>
    <row r="444" spans="1:255" ht="12.75" customHeight="1" x14ac:dyDescent="0.2">
      <c r="A444" s="61"/>
      <c r="B444" s="61"/>
      <c r="C444" s="61"/>
      <c r="D444" s="61"/>
      <c r="E444" s="6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  <c r="GH444" s="51"/>
      <c r="GI444" s="51"/>
      <c r="GJ444" s="51"/>
      <c r="GK444" s="51"/>
      <c r="GL444" s="51"/>
      <c r="GM444" s="51"/>
      <c r="GN444" s="51"/>
      <c r="GO444" s="51"/>
      <c r="GP444" s="51"/>
      <c r="GQ444" s="51"/>
      <c r="GR444" s="51"/>
      <c r="GS444" s="51"/>
      <c r="GT444" s="51"/>
      <c r="GU444" s="51"/>
      <c r="GV444" s="51"/>
      <c r="GW444" s="51"/>
      <c r="GX444" s="51"/>
      <c r="GY444" s="51"/>
      <c r="GZ444" s="51"/>
      <c r="HA444" s="51"/>
      <c r="HB444" s="51"/>
      <c r="HC444" s="51"/>
      <c r="HD444" s="51"/>
      <c r="HE444" s="51"/>
      <c r="HF444" s="51"/>
      <c r="HG444" s="51"/>
      <c r="HH444" s="51"/>
      <c r="HI444" s="51"/>
      <c r="HJ444" s="51"/>
      <c r="HK444" s="51"/>
      <c r="HL444" s="51"/>
      <c r="HM444" s="51"/>
      <c r="HN444" s="51"/>
      <c r="HO444" s="51"/>
      <c r="HP444" s="51"/>
      <c r="HQ444" s="51"/>
      <c r="HR444" s="51"/>
      <c r="HS444" s="51"/>
      <c r="HT444" s="51"/>
      <c r="HU444" s="51"/>
      <c r="HV444" s="51"/>
      <c r="HW444" s="51"/>
      <c r="HX444" s="51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</row>
    <row r="445" spans="1:255" ht="12.75" customHeight="1" x14ac:dyDescent="0.2">
      <c r="A445" s="61"/>
      <c r="B445" s="61"/>
      <c r="C445" s="61"/>
      <c r="D445" s="61"/>
      <c r="E445" s="6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  <c r="GH445" s="51"/>
      <c r="GI445" s="51"/>
      <c r="GJ445" s="51"/>
      <c r="GK445" s="51"/>
      <c r="GL445" s="51"/>
      <c r="GM445" s="51"/>
      <c r="GN445" s="51"/>
      <c r="GO445" s="51"/>
      <c r="GP445" s="51"/>
      <c r="GQ445" s="51"/>
      <c r="GR445" s="51"/>
      <c r="GS445" s="51"/>
      <c r="GT445" s="51"/>
      <c r="GU445" s="51"/>
      <c r="GV445" s="51"/>
      <c r="GW445" s="51"/>
      <c r="GX445" s="51"/>
      <c r="GY445" s="51"/>
      <c r="GZ445" s="51"/>
      <c r="HA445" s="51"/>
      <c r="HB445" s="51"/>
      <c r="HC445" s="51"/>
      <c r="HD445" s="51"/>
      <c r="HE445" s="51"/>
      <c r="HF445" s="51"/>
      <c r="HG445" s="51"/>
      <c r="HH445" s="51"/>
      <c r="HI445" s="51"/>
      <c r="HJ445" s="51"/>
      <c r="HK445" s="51"/>
      <c r="HL445" s="51"/>
      <c r="HM445" s="51"/>
      <c r="HN445" s="51"/>
      <c r="HO445" s="51"/>
      <c r="HP445" s="51"/>
      <c r="HQ445" s="51"/>
      <c r="HR445" s="51"/>
      <c r="HS445" s="51"/>
      <c r="HT445" s="51"/>
      <c r="HU445" s="51"/>
      <c r="HV445" s="51"/>
      <c r="HW445" s="51"/>
      <c r="HX445" s="51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</row>
    <row r="446" spans="1:255" ht="12.75" customHeight="1" x14ac:dyDescent="0.2">
      <c r="A446" s="61"/>
      <c r="B446" s="61"/>
      <c r="C446" s="61"/>
      <c r="D446" s="61"/>
      <c r="E446" s="6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  <c r="GH446" s="51"/>
      <c r="GI446" s="51"/>
      <c r="GJ446" s="51"/>
      <c r="GK446" s="51"/>
      <c r="GL446" s="51"/>
      <c r="GM446" s="51"/>
      <c r="GN446" s="51"/>
      <c r="GO446" s="51"/>
      <c r="GP446" s="51"/>
      <c r="GQ446" s="51"/>
      <c r="GR446" s="51"/>
      <c r="GS446" s="51"/>
      <c r="GT446" s="51"/>
      <c r="GU446" s="51"/>
      <c r="GV446" s="51"/>
      <c r="GW446" s="51"/>
      <c r="GX446" s="51"/>
      <c r="GY446" s="51"/>
      <c r="GZ446" s="51"/>
      <c r="HA446" s="51"/>
      <c r="HB446" s="51"/>
      <c r="HC446" s="51"/>
      <c r="HD446" s="51"/>
      <c r="HE446" s="51"/>
      <c r="HF446" s="51"/>
      <c r="HG446" s="51"/>
      <c r="HH446" s="51"/>
      <c r="HI446" s="51"/>
      <c r="HJ446" s="51"/>
      <c r="HK446" s="51"/>
      <c r="HL446" s="51"/>
      <c r="HM446" s="51"/>
      <c r="HN446" s="51"/>
      <c r="HO446" s="51"/>
      <c r="HP446" s="51"/>
      <c r="HQ446" s="51"/>
      <c r="HR446" s="51"/>
      <c r="HS446" s="51"/>
      <c r="HT446" s="51"/>
      <c r="HU446" s="51"/>
      <c r="HV446" s="51"/>
      <c r="HW446" s="51"/>
      <c r="HX446" s="51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</row>
    <row r="447" spans="1:255" ht="12.75" customHeight="1" x14ac:dyDescent="0.2">
      <c r="A447" s="61"/>
      <c r="B447" s="61"/>
      <c r="C447" s="61"/>
      <c r="D447" s="61"/>
      <c r="E447" s="6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  <c r="GH447" s="51"/>
      <c r="GI447" s="51"/>
      <c r="GJ447" s="51"/>
      <c r="GK447" s="51"/>
      <c r="GL447" s="51"/>
      <c r="GM447" s="51"/>
      <c r="GN447" s="51"/>
      <c r="GO447" s="51"/>
      <c r="GP447" s="51"/>
      <c r="GQ447" s="51"/>
      <c r="GR447" s="51"/>
      <c r="GS447" s="51"/>
      <c r="GT447" s="51"/>
      <c r="GU447" s="51"/>
      <c r="GV447" s="51"/>
      <c r="GW447" s="51"/>
      <c r="GX447" s="51"/>
      <c r="GY447" s="51"/>
      <c r="GZ447" s="51"/>
      <c r="HA447" s="51"/>
      <c r="HB447" s="51"/>
      <c r="HC447" s="51"/>
      <c r="HD447" s="51"/>
      <c r="HE447" s="51"/>
      <c r="HF447" s="51"/>
      <c r="HG447" s="51"/>
      <c r="HH447" s="51"/>
      <c r="HI447" s="51"/>
      <c r="HJ447" s="51"/>
      <c r="HK447" s="51"/>
      <c r="HL447" s="51"/>
      <c r="HM447" s="51"/>
      <c r="HN447" s="51"/>
      <c r="HO447" s="51"/>
      <c r="HP447" s="51"/>
      <c r="HQ447" s="51"/>
      <c r="HR447" s="51"/>
      <c r="HS447" s="51"/>
      <c r="HT447" s="51"/>
      <c r="HU447" s="51"/>
      <c r="HV447" s="51"/>
      <c r="HW447" s="51"/>
      <c r="HX447" s="51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</row>
    <row r="448" spans="1:255" ht="12.75" customHeight="1" x14ac:dyDescent="0.2">
      <c r="A448" s="61"/>
      <c r="B448" s="61"/>
      <c r="C448" s="61"/>
      <c r="D448" s="61"/>
      <c r="E448" s="6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  <c r="GH448" s="51"/>
      <c r="GI448" s="51"/>
      <c r="GJ448" s="51"/>
      <c r="GK448" s="51"/>
      <c r="GL448" s="51"/>
      <c r="GM448" s="51"/>
      <c r="GN448" s="51"/>
      <c r="GO448" s="51"/>
      <c r="GP448" s="51"/>
      <c r="GQ448" s="51"/>
      <c r="GR448" s="51"/>
      <c r="GS448" s="51"/>
      <c r="GT448" s="51"/>
      <c r="GU448" s="51"/>
      <c r="GV448" s="51"/>
      <c r="GW448" s="51"/>
      <c r="GX448" s="51"/>
      <c r="GY448" s="51"/>
      <c r="GZ448" s="51"/>
      <c r="HA448" s="51"/>
      <c r="HB448" s="51"/>
      <c r="HC448" s="51"/>
      <c r="HD448" s="51"/>
      <c r="HE448" s="51"/>
      <c r="HF448" s="51"/>
      <c r="HG448" s="51"/>
      <c r="HH448" s="51"/>
      <c r="HI448" s="51"/>
      <c r="HJ448" s="51"/>
      <c r="HK448" s="51"/>
      <c r="HL448" s="51"/>
      <c r="HM448" s="51"/>
      <c r="HN448" s="51"/>
      <c r="HO448" s="51"/>
      <c r="HP448" s="51"/>
      <c r="HQ448" s="51"/>
      <c r="HR448" s="51"/>
      <c r="HS448" s="51"/>
      <c r="HT448" s="51"/>
      <c r="HU448" s="51"/>
      <c r="HV448" s="51"/>
      <c r="HW448" s="51"/>
      <c r="HX448" s="51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</row>
    <row r="449" spans="1:255" ht="12.75" customHeight="1" x14ac:dyDescent="0.2">
      <c r="A449" s="61"/>
      <c r="B449" s="61"/>
      <c r="C449" s="61"/>
      <c r="D449" s="61"/>
      <c r="E449" s="6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  <c r="GH449" s="51"/>
      <c r="GI449" s="51"/>
      <c r="GJ449" s="51"/>
      <c r="GK449" s="51"/>
      <c r="GL449" s="51"/>
      <c r="GM449" s="51"/>
      <c r="GN449" s="51"/>
      <c r="GO449" s="51"/>
      <c r="GP449" s="51"/>
      <c r="GQ449" s="51"/>
      <c r="GR449" s="51"/>
      <c r="GS449" s="51"/>
      <c r="GT449" s="51"/>
      <c r="GU449" s="51"/>
      <c r="GV449" s="51"/>
      <c r="GW449" s="51"/>
      <c r="GX449" s="51"/>
      <c r="GY449" s="51"/>
      <c r="GZ449" s="51"/>
      <c r="HA449" s="51"/>
      <c r="HB449" s="51"/>
      <c r="HC449" s="51"/>
      <c r="HD449" s="51"/>
      <c r="HE449" s="51"/>
      <c r="HF449" s="51"/>
      <c r="HG449" s="51"/>
      <c r="HH449" s="51"/>
      <c r="HI449" s="51"/>
      <c r="HJ449" s="51"/>
      <c r="HK449" s="51"/>
      <c r="HL449" s="51"/>
      <c r="HM449" s="51"/>
      <c r="HN449" s="51"/>
      <c r="HO449" s="51"/>
      <c r="HP449" s="51"/>
      <c r="HQ449" s="51"/>
      <c r="HR449" s="51"/>
      <c r="HS449" s="51"/>
      <c r="HT449" s="51"/>
      <c r="HU449" s="51"/>
      <c r="HV449" s="51"/>
      <c r="HW449" s="51"/>
      <c r="HX449" s="51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</row>
    <row r="450" spans="1:255" ht="12.75" customHeight="1" x14ac:dyDescent="0.2">
      <c r="A450" s="61"/>
      <c r="B450" s="61"/>
      <c r="C450" s="61"/>
      <c r="D450" s="61"/>
      <c r="E450" s="6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  <c r="GH450" s="51"/>
      <c r="GI450" s="51"/>
      <c r="GJ450" s="51"/>
      <c r="GK450" s="51"/>
      <c r="GL450" s="51"/>
      <c r="GM450" s="51"/>
      <c r="GN450" s="51"/>
      <c r="GO450" s="51"/>
      <c r="GP450" s="51"/>
      <c r="GQ450" s="51"/>
      <c r="GR450" s="51"/>
      <c r="GS450" s="51"/>
      <c r="GT450" s="51"/>
      <c r="GU450" s="51"/>
      <c r="GV450" s="51"/>
      <c r="GW450" s="51"/>
      <c r="GX450" s="51"/>
      <c r="GY450" s="51"/>
      <c r="GZ450" s="51"/>
      <c r="HA450" s="51"/>
      <c r="HB450" s="51"/>
      <c r="HC450" s="51"/>
      <c r="HD450" s="51"/>
      <c r="HE450" s="51"/>
      <c r="HF450" s="51"/>
      <c r="HG450" s="51"/>
      <c r="HH450" s="51"/>
      <c r="HI450" s="51"/>
      <c r="HJ450" s="51"/>
      <c r="HK450" s="51"/>
      <c r="HL450" s="51"/>
      <c r="HM450" s="51"/>
      <c r="HN450" s="51"/>
      <c r="HO450" s="51"/>
      <c r="HP450" s="51"/>
      <c r="HQ450" s="51"/>
      <c r="HR450" s="51"/>
      <c r="HS450" s="51"/>
      <c r="HT450" s="51"/>
      <c r="HU450" s="51"/>
      <c r="HV450" s="51"/>
      <c r="HW450" s="51"/>
      <c r="HX450" s="51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</row>
    <row r="451" spans="1:255" ht="12.75" customHeight="1" x14ac:dyDescent="0.2">
      <c r="A451" s="61"/>
      <c r="B451" s="61"/>
      <c r="C451" s="61"/>
      <c r="D451" s="61"/>
      <c r="E451" s="6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  <c r="GH451" s="51"/>
      <c r="GI451" s="51"/>
      <c r="GJ451" s="51"/>
      <c r="GK451" s="51"/>
      <c r="GL451" s="51"/>
      <c r="GM451" s="51"/>
      <c r="GN451" s="51"/>
      <c r="GO451" s="51"/>
      <c r="GP451" s="51"/>
      <c r="GQ451" s="51"/>
      <c r="GR451" s="51"/>
      <c r="GS451" s="51"/>
      <c r="GT451" s="51"/>
      <c r="GU451" s="51"/>
      <c r="GV451" s="51"/>
      <c r="GW451" s="51"/>
      <c r="GX451" s="51"/>
      <c r="GY451" s="51"/>
      <c r="GZ451" s="51"/>
      <c r="HA451" s="51"/>
      <c r="HB451" s="51"/>
      <c r="HC451" s="51"/>
      <c r="HD451" s="51"/>
      <c r="HE451" s="51"/>
      <c r="HF451" s="51"/>
      <c r="HG451" s="51"/>
      <c r="HH451" s="51"/>
      <c r="HI451" s="51"/>
      <c r="HJ451" s="51"/>
      <c r="HK451" s="51"/>
      <c r="HL451" s="51"/>
      <c r="HM451" s="51"/>
      <c r="HN451" s="51"/>
      <c r="HO451" s="51"/>
      <c r="HP451" s="51"/>
      <c r="HQ451" s="51"/>
      <c r="HR451" s="51"/>
      <c r="HS451" s="51"/>
      <c r="HT451" s="51"/>
      <c r="HU451" s="51"/>
      <c r="HV451" s="51"/>
      <c r="HW451" s="51"/>
      <c r="HX451" s="51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</row>
    <row r="452" spans="1:255" ht="12.75" customHeight="1" x14ac:dyDescent="0.2">
      <c r="A452" s="61"/>
      <c r="B452" s="61"/>
      <c r="C452" s="61"/>
      <c r="D452" s="61"/>
      <c r="E452" s="6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  <c r="GH452" s="51"/>
      <c r="GI452" s="51"/>
      <c r="GJ452" s="51"/>
      <c r="GK452" s="51"/>
      <c r="GL452" s="51"/>
      <c r="GM452" s="51"/>
      <c r="GN452" s="51"/>
      <c r="GO452" s="51"/>
      <c r="GP452" s="51"/>
      <c r="GQ452" s="51"/>
      <c r="GR452" s="51"/>
      <c r="GS452" s="51"/>
      <c r="GT452" s="51"/>
      <c r="GU452" s="51"/>
      <c r="GV452" s="51"/>
      <c r="GW452" s="51"/>
      <c r="GX452" s="51"/>
      <c r="GY452" s="51"/>
      <c r="GZ452" s="51"/>
      <c r="HA452" s="51"/>
      <c r="HB452" s="51"/>
      <c r="HC452" s="51"/>
      <c r="HD452" s="51"/>
      <c r="HE452" s="51"/>
      <c r="HF452" s="51"/>
      <c r="HG452" s="51"/>
      <c r="HH452" s="51"/>
      <c r="HI452" s="51"/>
      <c r="HJ452" s="51"/>
      <c r="HK452" s="51"/>
      <c r="HL452" s="51"/>
      <c r="HM452" s="51"/>
      <c r="HN452" s="51"/>
      <c r="HO452" s="51"/>
      <c r="HP452" s="51"/>
      <c r="HQ452" s="51"/>
      <c r="HR452" s="51"/>
      <c r="HS452" s="51"/>
      <c r="HT452" s="51"/>
      <c r="HU452" s="51"/>
      <c r="HV452" s="51"/>
      <c r="HW452" s="51"/>
      <c r="HX452" s="51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</row>
    <row r="453" spans="1:255" ht="12.75" customHeight="1" x14ac:dyDescent="0.2">
      <c r="A453" s="61"/>
      <c r="B453" s="61"/>
      <c r="C453" s="61"/>
      <c r="D453" s="61"/>
      <c r="E453" s="6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  <c r="GH453" s="51"/>
      <c r="GI453" s="51"/>
      <c r="GJ453" s="51"/>
      <c r="GK453" s="51"/>
      <c r="GL453" s="51"/>
      <c r="GM453" s="51"/>
      <c r="GN453" s="51"/>
      <c r="GO453" s="51"/>
      <c r="GP453" s="51"/>
      <c r="GQ453" s="51"/>
      <c r="GR453" s="51"/>
      <c r="GS453" s="51"/>
      <c r="GT453" s="51"/>
      <c r="GU453" s="51"/>
      <c r="GV453" s="51"/>
      <c r="GW453" s="51"/>
      <c r="GX453" s="51"/>
      <c r="GY453" s="51"/>
      <c r="GZ453" s="51"/>
      <c r="HA453" s="51"/>
      <c r="HB453" s="51"/>
      <c r="HC453" s="51"/>
      <c r="HD453" s="51"/>
      <c r="HE453" s="51"/>
      <c r="HF453" s="51"/>
      <c r="HG453" s="51"/>
      <c r="HH453" s="51"/>
      <c r="HI453" s="51"/>
      <c r="HJ453" s="51"/>
      <c r="HK453" s="51"/>
      <c r="HL453" s="51"/>
      <c r="HM453" s="51"/>
      <c r="HN453" s="51"/>
      <c r="HO453" s="51"/>
      <c r="HP453" s="51"/>
      <c r="HQ453" s="51"/>
      <c r="HR453" s="51"/>
      <c r="HS453" s="51"/>
      <c r="HT453" s="51"/>
      <c r="HU453" s="51"/>
      <c r="HV453" s="51"/>
      <c r="HW453" s="51"/>
      <c r="HX453" s="51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</row>
    <row r="454" spans="1:255" ht="12.75" customHeight="1" x14ac:dyDescent="0.2">
      <c r="A454" s="61"/>
      <c r="B454" s="61"/>
      <c r="C454" s="61"/>
      <c r="D454" s="61"/>
      <c r="E454" s="6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  <c r="GH454" s="51"/>
      <c r="GI454" s="51"/>
      <c r="GJ454" s="51"/>
      <c r="GK454" s="51"/>
      <c r="GL454" s="51"/>
      <c r="GM454" s="51"/>
      <c r="GN454" s="51"/>
      <c r="GO454" s="51"/>
      <c r="GP454" s="51"/>
      <c r="GQ454" s="51"/>
      <c r="GR454" s="51"/>
      <c r="GS454" s="51"/>
      <c r="GT454" s="51"/>
      <c r="GU454" s="51"/>
      <c r="GV454" s="51"/>
      <c r="GW454" s="51"/>
      <c r="GX454" s="51"/>
      <c r="GY454" s="51"/>
      <c r="GZ454" s="51"/>
      <c r="HA454" s="51"/>
      <c r="HB454" s="51"/>
      <c r="HC454" s="51"/>
      <c r="HD454" s="51"/>
      <c r="HE454" s="51"/>
      <c r="HF454" s="51"/>
      <c r="HG454" s="51"/>
      <c r="HH454" s="51"/>
      <c r="HI454" s="51"/>
      <c r="HJ454" s="51"/>
      <c r="HK454" s="51"/>
      <c r="HL454" s="51"/>
      <c r="HM454" s="51"/>
      <c r="HN454" s="51"/>
      <c r="HO454" s="51"/>
      <c r="HP454" s="51"/>
      <c r="HQ454" s="51"/>
      <c r="HR454" s="51"/>
      <c r="HS454" s="51"/>
      <c r="HT454" s="51"/>
      <c r="HU454" s="51"/>
      <c r="HV454" s="51"/>
      <c r="HW454" s="51"/>
      <c r="HX454" s="51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</row>
    <row r="455" spans="1:255" ht="12.75" customHeight="1" x14ac:dyDescent="0.2">
      <c r="A455" s="61"/>
      <c r="B455" s="61"/>
      <c r="C455" s="61"/>
      <c r="D455" s="61"/>
      <c r="E455" s="6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  <c r="GH455" s="51"/>
      <c r="GI455" s="51"/>
      <c r="GJ455" s="51"/>
      <c r="GK455" s="51"/>
      <c r="GL455" s="51"/>
      <c r="GM455" s="51"/>
      <c r="GN455" s="51"/>
      <c r="GO455" s="51"/>
      <c r="GP455" s="51"/>
      <c r="GQ455" s="51"/>
      <c r="GR455" s="51"/>
      <c r="GS455" s="51"/>
      <c r="GT455" s="51"/>
      <c r="GU455" s="51"/>
      <c r="GV455" s="51"/>
      <c r="GW455" s="51"/>
      <c r="GX455" s="51"/>
      <c r="GY455" s="51"/>
      <c r="GZ455" s="51"/>
      <c r="HA455" s="51"/>
      <c r="HB455" s="51"/>
      <c r="HC455" s="51"/>
      <c r="HD455" s="51"/>
      <c r="HE455" s="51"/>
      <c r="HF455" s="51"/>
      <c r="HG455" s="51"/>
      <c r="HH455" s="51"/>
      <c r="HI455" s="51"/>
      <c r="HJ455" s="51"/>
      <c r="HK455" s="51"/>
      <c r="HL455" s="51"/>
      <c r="HM455" s="51"/>
      <c r="HN455" s="51"/>
      <c r="HO455" s="51"/>
      <c r="HP455" s="51"/>
      <c r="HQ455" s="51"/>
      <c r="HR455" s="51"/>
      <c r="HS455" s="51"/>
      <c r="HT455" s="51"/>
      <c r="HU455" s="51"/>
      <c r="HV455" s="51"/>
      <c r="HW455" s="51"/>
      <c r="HX455" s="51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</row>
    <row r="456" spans="1:255" ht="12.75" customHeight="1" x14ac:dyDescent="0.2">
      <c r="A456" s="61"/>
      <c r="B456" s="61"/>
      <c r="C456" s="61"/>
      <c r="D456" s="61"/>
      <c r="E456" s="6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  <c r="GH456" s="51"/>
      <c r="GI456" s="51"/>
      <c r="GJ456" s="51"/>
      <c r="GK456" s="51"/>
      <c r="GL456" s="51"/>
      <c r="GM456" s="51"/>
      <c r="GN456" s="51"/>
      <c r="GO456" s="51"/>
      <c r="GP456" s="51"/>
      <c r="GQ456" s="51"/>
      <c r="GR456" s="51"/>
      <c r="GS456" s="51"/>
      <c r="GT456" s="51"/>
      <c r="GU456" s="51"/>
      <c r="GV456" s="51"/>
      <c r="GW456" s="51"/>
      <c r="GX456" s="51"/>
      <c r="GY456" s="51"/>
      <c r="GZ456" s="51"/>
      <c r="HA456" s="51"/>
      <c r="HB456" s="51"/>
      <c r="HC456" s="51"/>
      <c r="HD456" s="51"/>
      <c r="HE456" s="51"/>
      <c r="HF456" s="51"/>
      <c r="HG456" s="51"/>
      <c r="HH456" s="51"/>
      <c r="HI456" s="51"/>
      <c r="HJ456" s="51"/>
      <c r="HK456" s="51"/>
      <c r="HL456" s="51"/>
      <c r="HM456" s="51"/>
      <c r="HN456" s="51"/>
      <c r="HO456" s="51"/>
      <c r="HP456" s="51"/>
      <c r="HQ456" s="51"/>
      <c r="HR456" s="51"/>
      <c r="HS456" s="51"/>
      <c r="HT456" s="51"/>
      <c r="HU456" s="51"/>
      <c r="HV456" s="51"/>
      <c r="HW456" s="51"/>
      <c r="HX456" s="51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</row>
    <row r="457" spans="1:255" ht="12.75" customHeight="1" x14ac:dyDescent="0.2">
      <c r="A457" s="61"/>
      <c r="B457" s="61"/>
      <c r="C457" s="61"/>
      <c r="D457" s="61"/>
      <c r="E457" s="6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  <c r="GH457" s="51"/>
      <c r="GI457" s="51"/>
      <c r="GJ457" s="51"/>
      <c r="GK457" s="51"/>
      <c r="GL457" s="51"/>
      <c r="GM457" s="51"/>
      <c r="GN457" s="51"/>
      <c r="GO457" s="51"/>
      <c r="GP457" s="51"/>
      <c r="GQ457" s="51"/>
      <c r="GR457" s="51"/>
      <c r="GS457" s="51"/>
      <c r="GT457" s="51"/>
      <c r="GU457" s="51"/>
      <c r="GV457" s="51"/>
      <c r="GW457" s="51"/>
      <c r="GX457" s="51"/>
      <c r="GY457" s="51"/>
      <c r="GZ457" s="51"/>
      <c r="HA457" s="51"/>
      <c r="HB457" s="51"/>
      <c r="HC457" s="51"/>
      <c r="HD457" s="51"/>
      <c r="HE457" s="51"/>
      <c r="HF457" s="51"/>
      <c r="HG457" s="51"/>
      <c r="HH457" s="51"/>
      <c r="HI457" s="51"/>
      <c r="HJ457" s="51"/>
      <c r="HK457" s="51"/>
      <c r="HL457" s="51"/>
      <c r="HM457" s="51"/>
      <c r="HN457" s="51"/>
      <c r="HO457" s="51"/>
      <c r="HP457" s="51"/>
      <c r="HQ457" s="51"/>
      <c r="HR457" s="51"/>
      <c r="HS457" s="51"/>
      <c r="HT457" s="51"/>
      <c r="HU457" s="51"/>
      <c r="HV457" s="51"/>
      <c r="HW457" s="51"/>
      <c r="HX457" s="51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</row>
    <row r="458" spans="1:255" ht="12.75" customHeight="1" x14ac:dyDescent="0.2">
      <c r="A458" s="61"/>
      <c r="B458" s="61"/>
      <c r="C458" s="61"/>
      <c r="D458" s="61"/>
      <c r="E458" s="6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  <c r="GH458" s="51"/>
      <c r="GI458" s="51"/>
      <c r="GJ458" s="51"/>
      <c r="GK458" s="51"/>
      <c r="GL458" s="51"/>
      <c r="GM458" s="51"/>
      <c r="GN458" s="51"/>
      <c r="GO458" s="51"/>
      <c r="GP458" s="51"/>
      <c r="GQ458" s="51"/>
      <c r="GR458" s="51"/>
      <c r="GS458" s="51"/>
      <c r="GT458" s="51"/>
      <c r="GU458" s="51"/>
      <c r="GV458" s="51"/>
      <c r="GW458" s="51"/>
      <c r="GX458" s="51"/>
      <c r="GY458" s="51"/>
      <c r="GZ458" s="51"/>
      <c r="HA458" s="51"/>
      <c r="HB458" s="51"/>
      <c r="HC458" s="51"/>
      <c r="HD458" s="51"/>
      <c r="HE458" s="51"/>
      <c r="HF458" s="51"/>
      <c r="HG458" s="51"/>
      <c r="HH458" s="51"/>
      <c r="HI458" s="51"/>
      <c r="HJ458" s="51"/>
      <c r="HK458" s="51"/>
      <c r="HL458" s="51"/>
      <c r="HM458" s="51"/>
      <c r="HN458" s="51"/>
      <c r="HO458" s="51"/>
      <c r="HP458" s="51"/>
      <c r="HQ458" s="51"/>
      <c r="HR458" s="51"/>
      <c r="HS458" s="51"/>
      <c r="HT458" s="51"/>
      <c r="HU458" s="51"/>
      <c r="HV458" s="51"/>
      <c r="HW458" s="51"/>
      <c r="HX458" s="51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</row>
    <row r="459" spans="1:255" ht="12.75" customHeight="1" x14ac:dyDescent="0.2">
      <c r="A459" s="61"/>
      <c r="B459" s="61"/>
      <c r="C459" s="61"/>
      <c r="D459" s="61"/>
      <c r="E459" s="6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  <c r="GH459" s="51"/>
      <c r="GI459" s="51"/>
      <c r="GJ459" s="51"/>
      <c r="GK459" s="51"/>
      <c r="GL459" s="51"/>
      <c r="GM459" s="51"/>
      <c r="GN459" s="51"/>
      <c r="GO459" s="51"/>
      <c r="GP459" s="51"/>
      <c r="GQ459" s="51"/>
      <c r="GR459" s="51"/>
      <c r="GS459" s="51"/>
      <c r="GT459" s="51"/>
      <c r="GU459" s="51"/>
      <c r="GV459" s="51"/>
      <c r="GW459" s="51"/>
      <c r="GX459" s="51"/>
      <c r="GY459" s="51"/>
      <c r="GZ459" s="51"/>
      <c r="HA459" s="51"/>
      <c r="HB459" s="51"/>
      <c r="HC459" s="51"/>
      <c r="HD459" s="51"/>
      <c r="HE459" s="51"/>
      <c r="HF459" s="51"/>
      <c r="HG459" s="51"/>
      <c r="HH459" s="51"/>
      <c r="HI459" s="51"/>
      <c r="HJ459" s="51"/>
      <c r="HK459" s="51"/>
      <c r="HL459" s="51"/>
      <c r="HM459" s="51"/>
      <c r="HN459" s="51"/>
      <c r="HO459" s="51"/>
      <c r="HP459" s="51"/>
      <c r="HQ459" s="51"/>
      <c r="HR459" s="51"/>
      <c r="HS459" s="51"/>
      <c r="HT459" s="51"/>
      <c r="HU459" s="51"/>
      <c r="HV459" s="51"/>
      <c r="HW459" s="51"/>
      <c r="HX459" s="51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</row>
    <row r="460" spans="1:255" ht="12.75" customHeight="1" x14ac:dyDescent="0.2">
      <c r="A460" s="61"/>
      <c r="B460" s="61"/>
      <c r="C460" s="61"/>
      <c r="D460" s="61"/>
      <c r="E460" s="6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  <c r="GH460" s="51"/>
      <c r="GI460" s="51"/>
      <c r="GJ460" s="51"/>
      <c r="GK460" s="51"/>
      <c r="GL460" s="51"/>
      <c r="GM460" s="51"/>
      <c r="GN460" s="51"/>
      <c r="GO460" s="51"/>
      <c r="GP460" s="51"/>
      <c r="GQ460" s="51"/>
      <c r="GR460" s="51"/>
      <c r="GS460" s="51"/>
      <c r="GT460" s="51"/>
      <c r="GU460" s="51"/>
      <c r="GV460" s="51"/>
      <c r="GW460" s="51"/>
      <c r="GX460" s="51"/>
      <c r="GY460" s="51"/>
      <c r="GZ460" s="51"/>
      <c r="HA460" s="51"/>
      <c r="HB460" s="51"/>
      <c r="HC460" s="51"/>
      <c r="HD460" s="51"/>
      <c r="HE460" s="51"/>
      <c r="HF460" s="51"/>
      <c r="HG460" s="51"/>
      <c r="HH460" s="51"/>
      <c r="HI460" s="51"/>
      <c r="HJ460" s="51"/>
      <c r="HK460" s="51"/>
      <c r="HL460" s="51"/>
      <c r="HM460" s="51"/>
      <c r="HN460" s="51"/>
      <c r="HO460" s="51"/>
      <c r="HP460" s="51"/>
      <c r="HQ460" s="51"/>
      <c r="HR460" s="51"/>
      <c r="HS460" s="51"/>
      <c r="HT460" s="51"/>
      <c r="HU460" s="51"/>
      <c r="HV460" s="51"/>
      <c r="HW460" s="51"/>
      <c r="HX460" s="51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</row>
    <row r="461" spans="1:255" ht="12.75" customHeight="1" x14ac:dyDescent="0.2">
      <c r="A461" s="61"/>
      <c r="B461" s="61"/>
      <c r="C461" s="61"/>
      <c r="D461" s="61"/>
      <c r="E461" s="6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5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5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5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</row>
    <row r="462" spans="1:255" ht="12.75" customHeight="1" x14ac:dyDescent="0.2">
      <c r="A462" s="61"/>
      <c r="B462" s="61"/>
      <c r="C462" s="61"/>
      <c r="D462" s="61"/>
      <c r="E462" s="6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  <c r="GH462" s="51"/>
      <c r="GI462" s="51"/>
      <c r="GJ462" s="51"/>
      <c r="GK462" s="51"/>
      <c r="GL462" s="51"/>
      <c r="GM462" s="51"/>
      <c r="GN462" s="51"/>
      <c r="GO462" s="51"/>
      <c r="GP462" s="51"/>
      <c r="GQ462" s="51"/>
      <c r="GR462" s="51"/>
      <c r="GS462" s="51"/>
      <c r="GT462" s="51"/>
      <c r="GU462" s="51"/>
      <c r="GV462" s="51"/>
      <c r="GW462" s="51"/>
      <c r="GX462" s="51"/>
      <c r="GY462" s="51"/>
      <c r="GZ462" s="51"/>
      <c r="HA462" s="51"/>
      <c r="HB462" s="51"/>
      <c r="HC462" s="51"/>
      <c r="HD462" s="51"/>
      <c r="HE462" s="51"/>
      <c r="HF462" s="51"/>
      <c r="HG462" s="51"/>
      <c r="HH462" s="51"/>
      <c r="HI462" s="51"/>
      <c r="HJ462" s="51"/>
      <c r="HK462" s="51"/>
      <c r="HL462" s="51"/>
      <c r="HM462" s="51"/>
      <c r="HN462" s="51"/>
      <c r="HO462" s="51"/>
      <c r="HP462" s="51"/>
      <c r="HQ462" s="51"/>
      <c r="HR462" s="51"/>
      <c r="HS462" s="51"/>
      <c r="HT462" s="51"/>
      <c r="HU462" s="51"/>
      <c r="HV462" s="51"/>
      <c r="HW462" s="51"/>
      <c r="HX462" s="51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</row>
    <row r="463" spans="1:255" ht="12.75" customHeight="1" x14ac:dyDescent="0.2">
      <c r="A463" s="61"/>
      <c r="B463" s="61"/>
      <c r="C463" s="61"/>
      <c r="D463" s="61"/>
      <c r="E463" s="6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  <c r="GH463" s="51"/>
      <c r="GI463" s="51"/>
      <c r="GJ463" s="51"/>
      <c r="GK463" s="51"/>
      <c r="GL463" s="51"/>
      <c r="GM463" s="51"/>
      <c r="GN463" s="51"/>
      <c r="GO463" s="51"/>
      <c r="GP463" s="51"/>
      <c r="GQ463" s="51"/>
      <c r="GR463" s="51"/>
      <c r="GS463" s="51"/>
      <c r="GT463" s="51"/>
      <c r="GU463" s="51"/>
      <c r="GV463" s="51"/>
      <c r="GW463" s="51"/>
      <c r="GX463" s="51"/>
      <c r="GY463" s="51"/>
      <c r="GZ463" s="51"/>
      <c r="HA463" s="51"/>
      <c r="HB463" s="51"/>
      <c r="HC463" s="51"/>
      <c r="HD463" s="51"/>
      <c r="HE463" s="51"/>
      <c r="HF463" s="51"/>
      <c r="HG463" s="51"/>
      <c r="HH463" s="51"/>
      <c r="HI463" s="51"/>
      <c r="HJ463" s="51"/>
      <c r="HK463" s="51"/>
      <c r="HL463" s="51"/>
      <c r="HM463" s="51"/>
      <c r="HN463" s="51"/>
      <c r="HO463" s="51"/>
      <c r="HP463" s="51"/>
      <c r="HQ463" s="51"/>
      <c r="HR463" s="51"/>
      <c r="HS463" s="51"/>
      <c r="HT463" s="51"/>
      <c r="HU463" s="51"/>
      <c r="HV463" s="51"/>
      <c r="HW463" s="51"/>
      <c r="HX463" s="51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</row>
    <row r="464" spans="1:255" ht="12.75" customHeight="1" x14ac:dyDescent="0.2">
      <c r="A464" s="61"/>
      <c r="B464" s="61"/>
      <c r="C464" s="61"/>
      <c r="D464" s="61"/>
      <c r="E464" s="6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  <c r="GH464" s="51"/>
      <c r="GI464" s="51"/>
      <c r="GJ464" s="51"/>
      <c r="GK464" s="51"/>
      <c r="GL464" s="51"/>
      <c r="GM464" s="51"/>
      <c r="GN464" s="51"/>
      <c r="GO464" s="51"/>
      <c r="GP464" s="51"/>
      <c r="GQ464" s="51"/>
      <c r="GR464" s="51"/>
      <c r="GS464" s="51"/>
      <c r="GT464" s="51"/>
      <c r="GU464" s="51"/>
      <c r="GV464" s="51"/>
      <c r="GW464" s="51"/>
      <c r="GX464" s="51"/>
      <c r="GY464" s="51"/>
      <c r="GZ464" s="51"/>
      <c r="HA464" s="51"/>
      <c r="HB464" s="51"/>
      <c r="HC464" s="51"/>
      <c r="HD464" s="51"/>
      <c r="HE464" s="51"/>
      <c r="HF464" s="51"/>
      <c r="HG464" s="51"/>
      <c r="HH464" s="51"/>
      <c r="HI464" s="51"/>
      <c r="HJ464" s="51"/>
      <c r="HK464" s="51"/>
      <c r="HL464" s="51"/>
      <c r="HM464" s="51"/>
      <c r="HN464" s="51"/>
      <c r="HO464" s="51"/>
      <c r="HP464" s="51"/>
      <c r="HQ464" s="51"/>
      <c r="HR464" s="51"/>
      <c r="HS464" s="51"/>
      <c r="HT464" s="51"/>
      <c r="HU464" s="51"/>
      <c r="HV464" s="51"/>
      <c r="HW464" s="51"/>
      <c r="HX464" s="51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</row>
    <row r="465" spans="1:255" ht="12.75" customHeight="1" x14ac:dyDescent="0.2">
      <c r="A465" s="61"/>
      <c r="B465" s="61"/>
      <c r="C465" s="61"/>
      <c r="D465" s="61"/>
      <c r="E465" s="6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  <c r="GH465" s="51"/>
      <c r="GI465" s="51"/>
      <c r="GJ465" s="51"/>
      <c r="GK465" s="51"/>
      <c r="GL465" s="51"/>
      <c r="GM465" s="51"/>
      <c r="GN465" s="51"/>
      <c r="GO465" s="51"/>
      <c r="GP465" s="51"/>
      <c r="GQ465" s="51"/>
      <c r="GR465" s="51"/>
      <c r="GS465" s="51"/>
      <c r="GT465" s="51"/>
      <c r="GU465" s="51"/>
      <c r="GV465" s="51"/>
      <c r="GW465" s="51"/>
      <c r="GX465" s="51"/>
      <c r="GY465" s="51"/>
      <c r="GZ465" s="51"/>
      <c r="HA465" s="51"/>
      <c r="HB465" s="51"/>
      <c r="HC465" s="51"/>
      <c r="HD465" s="51"/>
      <c r="HE465" s="51"/>
      <c r="HF465" s="51"/>
      <c r="HG465" s="51"/>
      <c r="HH465" s="51"/>
      <c r="HI465" s="51"/>
      <c r="HJ465" s="51"/>
      <c r="HK465" s="51"/>
      <c r="HL465" s="51"/>
      <c r="HM465" s="51"/>
      <c r="HN465" s="51"/>
      <c r="HO465" s="51"/>
      <c r="HP465" s="51"/>
      <c r="HQ465" s="51"/>
      <c r="HR465" s="51"/>
      <c r="HS465" s="51"/>
      <c r="HT465" s="51"/>
      <c r="HU465" s="51"/>
      <c r="HV465" s="51"/>
      <c r="HW465" s="51"/>
      <c r="HX465" s="51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</row>
    <row r="466" spans="1:255" ht="12.75" customHeight="1" x14ac:dyDescent="0.2">
      <c r="A466" s="61"/>
      <c r="B466" s="61"/>
      <c r="C466" s="61"/>
      <c r="D466" s="61"/>
      <c r="E466" s="6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  <c r="GH466" s="51"/>
      <c r="GI466" s="51"/>
      <c r="GJ466" s="51"/>
      <c r="GK466" s="51"/>
      <c r="GL466" s="51"/>
      <c r="GM466" s="51"/>
      <c r="GN466" s="51"/>
      <c r="GO466" s="51"/>
      <c r="GP466" s="51"/>
      <c r="GQ466" s="51"/>
      <c r="GR466" s="51"/>
      <c r="GS466" s="51"/>
      <c r="GT466" s="51"/>
      <c r="GU466" s="51"/>
      <c r="GV466" s="51"/>
      <c r="GW466" s="51"/>
      <c r="GX466" s="51"/>
      <c r="GY466" s="51"/>
      <c r="GZ466" s="51"/>
      <c r="HA466" s="51"/>
      <c r="HB466" s="51"/>
      <c r="HC466" s="51"/>
      <c r="HD466" s="51"/>
      <c r="HE466" s="51"/>
      <c r="HF466" s="51"/>
      <c r="HG466" s="51"/>
      <c r="HH466" s="51"/>
      <c r="HI466" s="51"/>
      <c r="HJ466" s="51"/>
      <c r="HK466" s="51"/>
      <c r="HL466" s="51"/>
      <c r="HM466" s="51"/>
      <c r="HN466" s="51"/>
      <c r="HO466" s="51"/>
      <c r="HP466" s="51"/>
      <c r="HQ466" s="51"/>
      <c r="HR466" s="51"/>
      <c r="HS466" s="51"/>
      <c r="HT466" s="51"/>
      <c r="HU466" s="51"/>
      <c r="HV466" s="51"/>
      <c r="HW466" s="51"/>
      <c r="HX466" s="51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</row>
    <row r="467" spans="1:255" ht="12.75" customHeight="1" x14ac:dyDescent="0.2">
      <c r="A467" s="61"/>
      <c r="B467" s="61"/>
      <c r="C467" s="61"/>
      <c r="D467" s="61"/>
      <c r="E467" s="6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  <c r="GH467" s="51"/>
      <c r="GI467" s="51"/>
      <c r="GJ467" s="51"/>
      <c r="GK467" s="51"/>
      <c r="GL467" s="51"/>
      <c r="GM467" s="51"/>
      <c r="GN467" s="51"/>
      <c r="GO467" s="51"/>
      <c r="GP467" s="51"/>
      <c r="GQ467" s="51"/>
      <c r="GR467" s="51"/>
      <c r="GS467" s="51"/>
      <c r="GT467" s="51"/>
      <c r="GU467" s="51"/>
      <c r="GV467" s="51"/>
      <c r="GW467" s="51"/>
      <c r="GX467" s="51"/>
      <c r="GY467" s="51"/>
      <c r="GZ467" s="51"/>
      <c r="HA467" s="51"/>
      <c r="HB467" s="51"/>
      <c r="HC467" s="51"/>
      <c r="HD467" s="51"/>
      <c r="HE467" s="51"/>
      <c r="HF467" s="51"/>
      <c r="HG467" s="51"/>
      <c r="HH467" s="51"/>
      <c r="HI467" s="51"/>
      <c r="HJ467" s="51"/>
      <c r="HK467" s="51"/>
      <c r="HL467" s="51"/>
      <c r="HM467" s="51"/>
      <c r="HN467" s="51"/>
      <c r="HO467" s="51"/>
      <c r="HP467" s="51"/>
      <c r="HQ467" s="51"/>
      <c r="HR467" s="51"/>
      <c r="HS467" s="51"/>
      <c r="HT467" s="51"/>
      <c r="HU467" s="51"/>
      <c r="HV467" s="51"/>
      <c r="HW467" s="51"/>
      <c r="HX467" s="51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</row>
    <row r="468" spans="1:255" ht="12.75" customHeight="1" x14ac:dyDescent="0.2">
      <c r="A468" s="61"/>
      <c r="B468" s="61"/>
      <c r="C468" s="61"/>
      <c r="D468" s="61"/>
      <c r="E468" s="6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  <c r="GH468" s="51"/>
      <c r="GI468" s="51"/>
      <c r="GJ468" s="51"/>
      <c r="GK468" s="51"/>
      <c r="GL468" s="51"/>
      <c r="GM468" s="51"/>
      <c r="GN468" s="51"/>
      <c r="GO468" s="51"/>
      <c r="GP468" s="51"/>
      <c r="GQ468" s="51"/>
      <c r="GR468" s="51"/>
      <c r="GS468" s="51"/>
      <c r="GT468" s="51"/>
      <c r="GU468" s="51"/>
      <c r="GV468" s="51"/>
      <c r="GW468" s="51"/>
      <c r="GX468" s="51"/>
      <c r="GY468" s="51"/>
      <c r="GZ468" s="51"/>
      <c r="HA468" s="51"/>
      <c r="HB468" s="51"/>
      <c r="HC468" s="51"/>
      <c r="HD468" s="51"/>
      <c r="HE468" s="51"/>
      <c r="HF468" s="51"/>
      <c r="HG468" s="51"/>
      <c r="HH468" s="51"/>
      <c r="HI468" s="51"/>
      <c r="HJ468" s="51"/>
      <c r="HK468" s="51"/>
      <c r="HL468" s="51"/>
      <c r="HM468" s="51"/>
      <c r="HN468" s="51"/>
      <c r="HO468" s="51"/>
      <c r="HP468" s="51"/>
      <c r="HQ468" s="51"/>
      <c r="HR468" s="51"/>
      <c r="HS468" s="51"/>
      <c r="HT468" s="51"/>
      <c r="HU468" s="51"/>
      <c r="HV468" s="51"/>
      <c r="HW468" s="51"/>
      <c r="HX468" s="51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</row>
    <row r="469" spans="1:255" ht="12.75" customHeight="1" x14ac:dyDescent="0.2">
      <c r="A469" s="61"/>
      <c r="B469" s="61"/>
      <c r="C469" s="61"/>
      <c r="D469" s="61"/>
      <c r="E469" s="6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  <c r="GH469" s="51"/>
      <c r="GI469" s="51"/>
      <c r="GJ469" s="51"/>
      <c r="GK469" s="51"/>
      <c r="GL469" s="51"/>
      <c r="GM469" s="51"/>
      <c r="GN469" s="51"/>
      <c r="GO469" s="51"/>
      <c r="GP469" s="51"/>
      <c r="GQ469" s="51"/>
      <c r="GR469" s="51"/>
      <c r="GS469" s="51"/>
      <c r="GT469" s="51"/>
      <c r="GU469" s="51"/>
      <c r="GV469" s="51"/>
      <c r="GW469" s="51"/>
      <c r="GX469" s="51"/>
      <c r="GY469" s="51"/>
      <c r="GZ469" s="51"/>
      <c r="HA469" s="51"/>
      <c r="HB469" s="51"/>
      <c r="HC469" s="51"/>
      <c r="HD469" s="51"/>
      <c r="HE469" s="51"/>
      <c r="HF469" s="51"/>
      <c r="HG469" s="51"/>
      <c r="HH469" s="51"/>
      <c r="HI469" s="51"/>
      <c r="HJ469" s="51"/>
      <c r="HK469" s="51"/>
      <c r="HL469" s="51"/>
      <c r="HM469" s="51"/>
      <c r="HN469" s="51"/>
      <c r="HO469" s="51"/>
      <c r="HP469" s="51"/>
      <c r="HQ469" s="51"/>
      <c r="HR469" s="51"/>
      <c r="HS469" s="51"/>
      <c r="HT469" s="51"/>
      <c r="HU469" s="51"/>
      <c r="HV469" s="51"/>
      <c r="HW469" s="51"/>
      <c r="HX469" s="51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</row>
    <row r="470" spans="1:255" ht="12.75" customHeight="1" x14ac:dyDescent="0.2">
      <c r="A470" s="61"/>
      <c r="B470" s="61"/>
      <c r="C470" s="61"/>
      <c r="D470" s="61"/>
      <c r="E470" s="6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  <c r="GH470" s="51"/>
      <c r="GI470" s="51"/>
      <c r="GJ470" s="51"/>
      <c r="GK470" s="51"/>
      <c r="GL470" s="51"/>
      <c r="GM470" s="51"/>
      <c r="GN470" s="51"/>
      <c r="GO470" s="51"/>
      <c r="GP470" s="51"/>
      <c r="GQ470" s="51"/>
      <c r="GR470" s="51"/>
      <c r="GS470" s="51"/>
      <c r="GT470" s="51"/>
      <c r="GU470" s="51"/>
      <c r="GV470" s="51"/>
      <c r="GW470" s="51"/>
      <c r="GX470" s="51"/>
      <c r="GY470" s="51"/>
      <c r="GZ470" s="51"/>
      <c r="HA470" s="51"/>
      <c r="HB470" s="51"/>
      <c r="HC470" s="51"/>
      <c r="HD470" s="51"/>
      <c r="HE470" s="51"/>
      <c r="HF470" s="51"/>
      <c r="HG470" s="51"/>
      <c r="HH470" s="51"/>
      <c r="HI470" s="51"/>
      <c r="HJ470" s="51"/>
      <c r="HK470" s="51"/>
      <c r="HL470" s="51"/>
      <c r="HM470" s="51"/>
      <c r="HN470" s="51"/>
      <c r="HO470" s="51"/>
      <c r="HP470" s="51"/>
      <c r="HQ470" s="51"/>
      <c r="HR470" s="51"/>
      <c r="HS470" s="51"/>
      <c r="HT470" s="51"/>
      <c r="HU470" s="51"/>
      <c r="HV470" s="51"/>
      <c r="HW470" s="51"/>
      <c r="HX470" s="51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</row>
    <row r="471" spans="1:255" ht="12.75" customHeight="1" x14ac:dyDescent="0.2">
      <c r="A471" s="61"/>
      <c r="B471" s="61"/>
      <c r="C471" s="61"/>
      <c r="D471" s="61"/>
      <c r="E471" s="6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  <c r="GH471" s="51"/>
      <c r="GI471" s="51"/>
      <c r="GJ471" s="51"/>
      <c r="GK471" s="51"/>
      <c r="GL471" s="51"/>
      <c r="GM471" s="51"/>
      <c r="GN471" s="51"/>
      <c r="GO471" s="51"/>
      <c r="GP471" s="51"/>
      <c r="GQ471" s="51"/>
      <c r="GR471" s="51"/>
      <c r="GS471" s="51"/>
      <c r="GT471" s="51"/>
      <c r="GU471" s="51"/>
      <c r="GV471" s="51"/>
      <c r="GW471" s="51"/>
      <c r="GX471" s="51"/>
      <c r="GY471" s="51"/>
      <c r="GZ471" s="51"/>
      <c r="HA471" s="51"/>
      <c r="HB471" s="51"/>
      <c r="HC471" s="51"/>
      <c r="HD471" s="51"/>
      <c r="HE471" s="51"/>
      <c r="HF471" s="51"/>
      <c r="HG471" s="51"/>
      <c r="HH471" s="51"/>
      <c r="HI471" s="51"/>
      <c r="HJ471" s="51"/>
      <c r="HK471" s="51"/>
      <c r="HL471" s="51"/>
      <c r="HM471" s="51"/>
      <c r="HN471" s="51"/>
      <c r="HO471" s="51"/>
      <c r="HP471" s="51"/>
      <c r="HQ471" s="51"/>
      <c r="HR471" s="51"/>
      <c r="HS471" s="51"/>
      <c r="HT471" s="51"/>
      <c r="HU471" s="51"/>
      <c r="HV471" s="51"/>
      <c r="HW471" s="51"/>
      <c r="HX471" s="51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</row>
    <row r="472" spans="1:255" ht="12.75" customHeight="1" x14ac:dyDescent="0.2">
      <c r="A472" s="61"/>
      <c r="B472" s="61"/>
      <c r="C472" s="61"/>
      <c r="D472" s="61"/>
      <c r="E472" s="6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  <c r="GH472" s="51"/>
      <c r="GI472" s="51"/>
      <c r="GJ472" s="51"/>
      <c r="GK472" s="51"/>
      <c r="GL472" s="51"/>
      <c r="GM472" s="51"/>
      <c r="GN472" s="51"/>
      <c r="GO472" s="51"/>
      <c r="GP472" s="51"/>
      <c r="GQ472" s="51"/>
      <c r="GR472" s="51"/>
      <c r="GS472" s="51"/>
      <c r="GT472" s="51"/>
      <c r="GU472" s="51"/>
      <c r="GV472" s="51"/>
      <c r="GW472" s="51"/>
      <c r="GX472" s="51"/>
      <c r="GY472" s="51"/>
      <c r="GZ472" s="51"/>
      <c r="HA472" s="51"/>
      <c r="HB472" s="51"/>
      <c r="HC472" s="51"/>
      <c r="HD472" s="51"/>
      <c r="HE472" s="51"/>
      <c r="HF472" s="51"/>
      <c r="HG472" s="51"/>
      <c r="HH472" s="51"/>
      <c r="HI472" s="51"/>
      <c r="HJ472" s="51"/>
      <c r="HK472" s="51"/>
      <c r="HL472" s="51"/>
      <c r="HM472" s="51"/>
      <c r="HN472" s="51"/>
      <c r="HO472" s="51"/>
      <c r="HP472" s="51"/>
      <c r="HQ472" s="51"/>
      <c r="HR472" s="51"/>
      <c r="HS472" s="51"/>
      <c r="HT472" s="51"/>
      <c r="HU472" s="51"/>
      <c r="HV472" s="51"/>
      <c r="HW472" s="51"/>
      <c r="HX472" s="51"/>
      <c r="HY472" s="51"/>
      <c r="HZ472" s="51"/>
      <c r="IA472" s="51"/>
      <c r="IB472" s="51"/>
      <c r="IC472" s="51"/>
      <c r="ID472" s="51"/>
      <c r="IE472" s="51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</row>
    <row r="473" spans="1:255" ht="12.75" customHeight="1" x14ac:dyDescent="0.2">
      <c r="A473" s="61"/>
      <c r="B473" s="61"/>
      <c r="C473" s="61"/>
      <c r="D473" s="61"/>
      <c r="E473" s="6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  <c r="GH473" s="51"/>
      <c r="GI473" s="51"/>
      <c r="GJ473" s="51"/>
      <c r="GK473" s="51"/>
      <c r="GL473" s="51"/>
      <c r="GM473" s="51"/>
      <c r="GN473" s="51"/>
      <c r="GO473" s="51"/>
      <c r="GP473" s="51"/>
      <c r="GQ473" s="51"/>
      <c r="GR473" s="51"/>
      <c r="GS473" s="51"/>
      <c r="GT473" s="51"/>
      <c r="GU473" s="51"/>
      <c r="GV473" s="51"/>
      <c r="GW473" s="51"/>
      <c r="GX473" s="51"/>
      <c r="GY473" s="51"/>
      <c r="GZ473" s="51"/>
      <c r="HA473" s="51"/>
      <c r="HB473" s="51"/>
      <c r="HC473" s="51"/>
      <c r="HD473" s="51"/>
      <c r="HE473" s="51"/>
      <c r="HF473" s="51"/>
      <c r="HG473" s="51"/>
      <c r="HH473" s="51"/>
      <c r="HI473" s="51"/>
      <c r="HJ473" s="51"/>
      <c r="HK473" s="51"/>
      <c r="HL473" s="51"/>
      <c r="HM473" s="51"/>
      <c r="HN473" s="51"/>
      <c r="HO473" s="51"/>
      <c r="HP473" s="51"/>
      <c r="HQ473" s="51"/>
      <c r="HR473" s="51"/>
      <c r="HS473" s="51"/>
      <c r="HT473" s="51"/>
      <c r="HU473" s="51"/>
      <c r="HV473" s="51"/>
      <c r="HW473" s="51"/>
      <c r="HX473" s="51"/>
      <c r="HY473" s="51"/>
      <c r="HZ473" s="51"/>
      <c r="IA473" s="51"/>
      <c r="IB473" s="51"/>
      <c r="IC473" s="51"/>
      <c r="ID473" s="51"/>
      <c r="IE473" s="51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</row>
    <row r="474" spans="1:255" ht="12.75" customHeight="1" x14ac:dyDescent="0.2">
      <c r="A474" s="61"/>
      <c r="B474" s="61"/>
      <c r="C474" s="61"/>
      <c r="D474" s="61"/>
      <c r="E474" s="6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  <c r="GH474" s="51"/>
      <c r="GI474" s="51"/>
      <c r="GJ474" s="51"/>
      <c r="GK474" s="51"/>
      <c r="GL474" s="51"/>
      <c r="GM474" s="51"/>
      <c r="GN474" s="51"/>
      <c r="GO474" s="51"/>
      <c r="GP474" s="51"/>
      <c r="GQ474" s="51"/>
      <c r="GR474" s="51"/>
      <c r="GS474" s="51"/>
      <c r="GT474" s="51"/>
      <c r="GU474" s="51"/>
      <c r="GV474" s="51"/>
      <c r="GW474" s="51"/>
      <c r="GX474" s="51"/>
      <c r="GY474" s="51"/>
      <c r="GZ474" s="51"/>
      <c r="HA474" s="51"/>
      <c r="HB474" s="51"/>
      <c r="HC474" s="51"/>
      <c r="HD474" s="51"/>
      <c r="HE474" s="51"/>
      <c r="HF474" s="51"/>
      <c r="HG474" s="51"/>
      <c r="HH474" s="51"/>
      <c r="HI474" s="51"/>
      <c r="HJ474" s="51"/>
      <c r="HK474" s="51"/>
      <c r="HL474" s="51"/>
      <c r="HM474" s="51"/>
      <c r="HN474" s="51"/>
      <c r="HO474" s="51"/>
      <c r="HP474" s="51"/>
      <c r="HQ474" s="51"/>
      <c r="HR474" s="51"/>
      <c r="HS474" s="51"/>
      <c r="HT474" s="51"/>
      <c r="HU474" s="51"/>
      <c r="HV474" s="51"/>
      <c r="HW474" s="51"/>
      <c r="HX474" s="51"/>
      <c r="HY474" s="51"/>
      <c r="HZ474" s="51"/>
      <c r="IA474" s="51"/>
      <c r="IB474" s="51"/>
      <c r="IC474" s="51"/>
      <c r="ID474" s="51"/>
      <c r="IE474" s="51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</row>
    <row r="475" spans="1:255" ht="12.75" customHeight="1" x14ac:dyDescent="0.2">
      <c r="A475" s="61"/>
      <c r="B475" s="61"/>
      <c r="C475" s="61"/>
      <c r="D475" s="61"/>
      <c r="E475" s="6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  <c r="GH475" s="51"/>
      <c r="GI475" s="51"/>
      <c r="GJ475" s="51"/>
      <c r="GK475" s="51"/>
      <c r="GL475" s="51"/>
      <c r="GM475" s="51"/>
      <c r="GN475" s="51"/>
      <c r="GO475" s="51"/>
      <c r="GP475" s="51"/>
      <c r="GQ475" s="51"/>
      <c r="GR475" s="51"/>
      <c r="GS475" s="51"/>
      <c r="GT475" s="51"/>
      <c r="GU475" s="51"/>
      <c r="GV475" s="51"/>
      <c r="GW475" s="51"/>
      <c r="GX475" s="51"/>
      <c r="GY475" s="51"/>
      <c r="GZ475" s="51"/>
      <c r="HA475" s="51"/>
      <c r="HB475" s="51"/>
      <c r="HC475" s="51"/>
      <c r="HD475" s="51"/>
      <c r="HE475" s="51"/>
      <c r="HF475" s="51"/>
      <c r="HG475" s="51"/>
      <c r="HH475" s="51"/>
      <c r="HI475" s="51"/>
      <c r="HJ475" s="51"/>
      <c r="HK475" s="51"/>
      <c r="HL475" s="51"/>
      <c r="HM475" s="51"/>
      <c r="HN475" s="51"/>
      <c r="HO475" s="51"/>
      <c r="HP475" s="51"/>
      <c r="HQ475" s="51"/>
      <c r="HR475" s="51"/>
      <c r="HS475" s="51"/>
      <c r="HT475" s="51"/>
      <c r="HU475" s="51"/>
      <c r="HV475" s="51"/>
      <c r="HW475" s="51"/>
      <c r="HX475" s="51"/>
      <c r="HY475" s="51"/>
      <c r="HZ475" s="51"/>
      <c r="IA475" s="51"/>
      <c r="IB475" s="51"/>
      <c r="IC475" s="51"/>
      <c r="ID475" s="51"/>
      <c r="IE475" s="51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</row>
    <row r="476" spans="1:255" ht="12.75" customHeight="1" x14ac:dyDescent="0.2">
      <c r="A476" s="61"/>
      <c r="B476" s="61"/>
      <c r="C476" s="61"/>
      <c r="D476" s="61"/>
      <c r="E476" s="6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  <c r="GH476" s="51"/>
      <c r="GI476" s="51"/>
      <c r="GJ476" s="51"/>
      <c r="GK476" s="51"/>
      <c r="GL476" s="51"/>
      <c r="GM476" s="51"/>
      <c r="GN476" s="51"/>
      <c r="GO476" s="51"/>
      <c r="GP476" s="51"/>
      <c r="GQ476" s="51"/>
      <c r="GR476" s="51"/>
      <c r="GS476" s="51"/>
      <c r="GT476" s="51"/>
      <c r="GU476" s="51"/>
      <c r="GV476" s="51"/>
      <c r="GW476" s="51"/>
      <c r="GX476" s="51"/>
      <c r="GY476" s="51"/>
      <c r="GZ476" s="51"/>
      <c r="HA476" s="51"/>
      <c r="HB476" s="51"/>
      <c r="HC476" s="51"/>
      <c r="HD476" s="51"/>
      <c r="HE476" s="51"/>
      <c r="HF476" s="51"/>
      <c r="HG476" s="51"/>
      <c r="HH476" s="51"/>
      <c r="HI476" s="51"/>
      <c r="HJ476" s="51"/>
      <c r="HK476" s="51"/>
      <c r="HL476" s="51"/>
      <c r="HM476" s="51"/>
      <c r="HN476" s="51"/>
      <c r="HO476" s="51"/>
      <c r="HP476" s="51"/>
      <c r="HQ476" s="51"/>
      <c r="HR476" s="51"/>
      <c r="HS476" s="51"/>
      <c r="HT476" s="51"/>
      <c r="HU476" s="51"/>
      <c r="HV476" s="51"/>
      <c r="HW476" s="51"/>
      <c r="HX476" s="51"/>
      <c r="HY476" s="51"/>
      <c r="HZ476" s="51"/>
      <c r="IA476" s="51"/>
      <c r="IB476" s="51"/>
      <c r="IC476" s="51"/>
      <c r="ID476" s="51"/>
      <c r="IE476" s="51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</row>
    <row r="477" spans="1:255" ht="12.75" customHeight="1" x14ac:dyDescent="0.2">
      <c r="A477" s="61"/>
      <c r="B477" s="61"/>
      <c r="C477" s="61"/>
      <c r="D477" s="61"/>
      <c r="E477" s="6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  <c r="GH477" s="51"/>
      <c r="GI477" s="51"/>
      <c r="GJ477" s="51"/>
      <c r="GK477" s="51"/>
      <c r="GL477" s="51"/>
      <c r="GM477" s="51"/>
      <c r="GN477" s="51"/>
      <c r="GO477" s="51"/>
      <c r="GP477" s="51"/>
      <c r="GQ477" s="51"/>
      <c r="GR477" s="51"/>
      <c r="GS477" s="51"/>
      <c r="GT477" s="51"/>
      <c r="GU477" s="51"/>
      <c r="GV477" s="51"/>
      <c r="GW477" s="51"/>
      <c r="GX477" s="51"/>
      <c r="GY477" s="51"/>
      <c r="GZ477" s="51"/>
      <c r="HA477" s="51"/>
      <c r="HB477" s="51"/>
      <c r="HC477" s="51"/>
      <c r="HD477" s="51"/>
      <c r="HE477" s="51"/>
      <c r="HF477" s="51"/>
      <c r="HG477" s="51"/>
      <c r="HH477" s="51"/>
      <c r="HI477" s="51"/>
      <c r="HJ477" s="51"/>
      <c r="HK477" s="51"/>
      <c r="HL477" s="51"/>
      <c r="HM477" s="51"/>
      <c r="HN477" s="51"/>
      <c r="HO477" s="51"/>
      <c r="HP477" s="51"/>
      <c r="HQ477" s="51"/>
      <c r="HR477" s="51"/>
      <c r="HS477" s="51"/>
      <c r="HT477" s="51"/>
      <c r="HU477" s="51"/>
      <c r="HV477" s="51"/>
      <c r="HW477" s="51"/>
      <c r="HX477" s="51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</row>
    <row r="478" spans="1:255" ht="12.75" customHeight="1" x14ac:dyDescent="0.2">
      <c r="A478" s="61"/>
      <c r="B478" s="61"/>
      <c r="C478" s="61"/>
      <c r="D478" s="61"/>
      <c r="E478" s="6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  <c r="GH478" s="51"/>
      <c r="GI478" s="51"/>
      <c r="GJ478" s="51"/>
      <c r="GK478" s="51"/>
      <c r="GL478" s="51"/>
      <c r="GM478" s="51"/>
      <c r="GN478" s="51"/>
      <c r="GO478" s="51"/>
      <c r="GP478" s="51"/>
      <c r="GQ478" s="51"/>
      <c r="GR478" s="51"/>
      <c r="GS478" s="51"/>
      <c r="GT478" s="51"/>
      <c r="GU478" s="51"/>
      <c r="GV478" s="51"/>
      <c r="GW478" s="51"/>
      <c r="GX478" s="51"/>
      <c r="GY478" s="51"/>
      <c r="GZ478" s="51"/>
      <c r="HA478" s="51"/>
      <c r="HB478" s="51"/>
      <c r="HC478" s="51"/>
      <c r="HD478" s="51"/>
      <c r="HE478" s="51"/>
      <c r="HF478" s="51"/>
      <c r="HG478" s="51"/>
      <c r="HH478" s="51"/>
      <c r="HI478" s="51"/>
      <c r="HJ478" s="51"/>
      <c r="HK478" s="51"/>
      <c r="HL478" s="51"/>
      <c r="HM478" s="51"/>
      <c r="HN478" s="51"/>
      <c r="HO478" s="51"/>
      <c r="HP478" s="51"/>
      <c r="HQ478" s="51"/>
      <c r="HR478" s="51"/>
      <c r="HS478" s="51"/>
      <c r="HT478" s="51"/>
      <c r="HU478" s="51"/>
      <c r="HV478" s="51"/>
      <c r="HW478" s="51"/>
      <c r="HX478" s="51"/>
      <c r="HY478" s="51"/>
      <c r="HZ478" s="51"/>
      <c r="IA478" s="51"/>
      <c r="IB478" s="51"/>
      <c r="IC478" s="51"/>
      <c r="ID478" s="51"/>
      <c r="IE478" s="51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</row>
    <row r="479" spans="1:255" ht="12.75" customHeight="1" x14ac:dyDescent="0.2">
      <c r="A479" s="61"/>
      <c r="B479" s="61"/>
      <c r="C479" s="61"/>
      <c r="D479" s="61"/>
      <c r="E479" s="6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  <c r="GH479" s="51"/>
      <c r="GI479" s="51"/>
      <c r="GJ479" s="51"/>
      <c r="GK479" s="51"/>
      <c r="GL479" s="51"/>
      <c r="GM479" s="51"/>
      <c r="GN479" s="51"/>
      <c r="GO479" s="51"/>
      <c r="GP479" s="51"/>
      <c r="GQ479" s="51"/>
      <c r="GR479" s="51"/>
      <c r="GS479" s="51"/>
      <c r="GT479" s="51"/>
      <c r="GU479" s="51"/>
      <c r="GV479" s="51"/>
      <c r="GW479" s="51"/>
      <c r="GX479" s="51"/>
      <c r="GY479" s="51"/>
      <c r="GZ479" s="51"/>
      <c r="HA479" s="51"/>
      <c r="HB479" s="51"/>
      <c r="HC479" s="51"/>
      <c r="HD479" s="51"/>
      <c r="HE479" s="51"/>
      <c r="HF479" s="51"/>
      <c r="HG479" s="51"/>
      <c r="HH479" s="51"/>
      <c r="HI479" s="51"/>
      <c r="HJ479" s="51"/>
      <c r="HK479" s="51"/>
      <c r="HL479" s="51"/>
      <c r="HM479" s="51"/>
      <c r="HN479" s="51"/>
      <c r="HO479" s="51"/>
      <c r="HP479" s="51"/>
      <c r="HQ479" s="51"/>
      <c r="HR479" s="51"/>
      <c r="HS479" s="51"/>
      <c r="HT479" s="51"/>
      <c r="HU479" s="51"/>
      <c r="HV479" s="51"/>
      <c r="HW479" s="51"/>
      <c r="HX479" s="51"/>
      <c r="HY479" s="51"/>
      <c r="HZ479" s="51"/>
      <c r="IA479" s="51"/>
      <c r="IB479" s="51"/>
      <c r="IC479" s="51"/>
      <c r="ID479" s="51"/>
      <c r="IE479" s="51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</row>
    <row r="480" spans="1:255" ht="12.75" customHeight="1" x14ac:dyDescent="0.2">
      <c r="A480" s="61"/>
      <c r="B480" s="61"/>
      <c r="C480" s="61"/>
      <c r="D480" s="61"/>
      <c r="E480" s="6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  <c r="GH480" s="51"/>
      <c r="GI480" s="51"/>
      <c r="GJ480" s="51"/>
      <c r="GK480" s="51"/>
      <c r="GL480" s="51"/>
      <c r="GM480" s="51"/>
      <c r="GN480" s="51"/>
      <c r="GO480" s="51"/>
      <c r="GP480" s="51"/>
      <c r="GQ480" s="51"/>
      <c r="GR480" s="51"/>
      <c r="GS480" s="51"/>
      <c r="GT480" s="51"/>
      <c r="GU480" s="51"/>
      <c r="GV480" s="51"/>
      <c r="GW480" s="51"/>
      <c r="GX480" s="51"/>
      <c r="GY480" s="51"/>
      <c r="GZ480" s="51"/>
      <c r="HA480" s="51"/>
      <c r="HB480" s="51"/>
      <c r="HC480" s="51"/>
      <c r="HD480" s="51"/>
      <c r="HE480" s="51"/>
      <c r="HF480" s="51"/>
      <c r="HG480" s="51"/>
      <c r="HH480" s="51"/>
      <c r="HI480" s="51"/>
      <c r="HJ480" s="51"/>
      <c r="HK480" s="51"/>
      <c r="HL480" s="51"/>
      <c r="HM480" s="51"/>
      <c r="HN480" s="51"/>
      <c r="HO480" s="51"/>
      <c r="HP480" s="51"/>
      <c r="HQ480" s="51"/>
      <c r="HR480" s="51"/>
      <c r="HS480" s="51"/>
      <c r="HT480" s="51"/>
      <c r="HU480" s="51"/>
      <c r="HV480" s="51"/>
      <c r="HW480" s="51"/>
      <c r="HX480" s="51"/>
      <c r="HY480" s="51"/>
      <c r="HZ480" s="51"/>
      <c r="IA480" s="51"/>
      <c r="IB480" s="51"/>
      <c r="IC480" s="51"/>
      <c r="ID480" s="51"/>
      <c r="IE480" s="51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</row>
    <row r="481" spans="1:255" ht="12.75" customHeight="1" x14ac:dyDescent="0.2">
      <c r="A481" s="61"/>
      <c r="B481" s="61"/>
      <c r="C481" s="61"/>
      <c r="D481" s="61"/>
      <c r="E481" s="6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  <c r="GH481" s="51"/>
      <c r="GI481" s="51"/>
      <c r="GJ481" s="51"/>
      <c r="GK481" s="51"/>
      <c r="GL481" s="51"/>
      <c r="GM481" s="51"/>
      <c r="GN481" s="51"/>
      <c r="GO481" s="51"/>
      <c r="GP481" s="51"/>
      <c r="GQ481" s="51"/>
      <c r="GR481" s="51"/>
      <c r="GS481" s="51"/>
      <c r="GT481" s="51"/>
      <c r="GU481" s="51"/>
      <c r="GV481" s="51"/>
      <c r="GW481" s="51"/>
      <c r="GX481" s="51"/>
      <c r="GY481" s="51"/>
      <c r="GZ481" s="51"/>
      <c r="HA481" s="51"/>
      <c r="HB481" s="51"/>
      <c r="HC481" s="51"/>
      <c r="HD481" s="51"/>
      <c r="HE481" s="51"/>
      <c r="HF481" s="51"/>
      <c r="HG481" s="51"/>
      <c r="HH481" s="51"/>
      <c r="HI481" s="51"/>
      <c r="HJ481" s="51"/>
      <c r="HK481" s="51"/>
      <c r="HL481" s="51"/>
      <c r="HM481" s="51"/>
      <c r="HN481" s="51"/>
      <c r="HO481" s="51"/>
      <c r="HP481" s="51"/>
      <c r="HQ481" s="51"/>
      <c r="HR481" s="51"/>
      <c r="HS481" s="51"/>
      <c r="HT481" s="51"/>
      <c r="HU481" s="51"/>
      <c r="HV481" s="51"/>
      <c r="HW481" s="51"/>
      <c r="HX481" s="51"/>
      <c r="HY481" s="51"/>
      <c r="HZ481" s="51"/>
      <c r="IA481" s="51"/>
      <c r="IB481" s="51"/>
      <c r="IC481" s="51"/>
      <c r="ID481" s="51"/>
      <c r="IE481" s="51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</row>
    <row r="482" spans="1:255" ht="12.75" customHeight="1" x14ac:dyDescent="0.2">
      <c r="A482" s="61"/>
      <c r="B482" s="61"/>
      <c r="C482" s="61"/>
      <c r="D482" s="61"/>
      <c r="E482" s="6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  <c r="GH482" s="51"/>
      <c r="GI482" s="51"/>
      <c r="GJ482" s="51"/>
      <c r="GK482" s="51"/>
      <c r="GL482" s="51"/>
      <c r="GM482" s="51"/>
      <c r="GN482" s="51"/>
      <c r="GO482" s="51"/>
      <c r="GP482" s="51"/>
      <c r="GQ482" s="51"/>
      <c r="GR482" s="51"/>
      <c r="GS482" s="51"/>
      <c r="GT482" s="51"/>
      <c r="GU482" s="51"/>
      <c r="GV482" s="51"/>
      <c r="GW482" s="51"/>
      <c r="GX482" s="51"/>
      <c r="GY482" s="51"/>
      <c r="GZ482" s="51"/>
      <c r="HA482" s="51"/>
      <c r="HB482" s="51"/>
      <c r="HC482" s="51"/>
      <c r="HD482" s="51"/>
      <c r="HE482" s="51"/>
      <c r="HF482" s="51"/>
      <c r="HG482" s="51"/>
      <c r="HH482" s="51"/>
      <c r="HI482" s="51"/>
      <c r="HJ482" s="51"/>
      <c r="HK482" s="51"/>
      <c r="HL482" s="51"/>
      <c r="HM482" s="51"/>
      <c r="HN482" s="51"/>
      <c r="HO482" s="51"/>
      <c r="HP482" s="51"/>
      <c r="HQ482" s="51"/>
      <c r="HR482" s="51"/>
      <c r="HS482" s="51"/>
      <c r="HT482" s="51"/>
      <c r="HU482" s="51"/>
      <c r="HV482" s="51"/>
      <c r="HW482" s="51"/>
      <c r="HX482" s="51"/>
      <c r="HY482" s="51"/>
      <c r="HZ482" s="51"/>
      <c r="IA482" s="51"/>
      <c r="IB482" s="51"/>
      <c r="IC482" s="51"/>
      <c r="ID482" s="51"/>
      <c r="IE482" s="51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</row>
    <row r="483" spans="1:255" ht="12.75" customHeight="1" x14ac:dyDescent="0.2">
      <c r="A483" s="61"/>
      <c r="B483" s="61"/>
      <c r="C483" s="61"/>
      <c r="D483" s="61"/>
      <c r="E483" s="6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  <c r="GH483" s="51"/>
      <c r="GI483" s="51"/>
      <c r="GJ483" s="51"/>
      <c r="GK483" s="51"/>
      <c r="GL483" s="51"/>
      <c r="GM483" s="51"/>
      <c r="GN483" s="51"/>
      <c r="GO483" s="51"/>
      <c r="GP483" s="51"/>
      <c r="GQ483" s="51"/>
      <c r="GR483" s="51"/>
      <c r="GS483" s="51"/>
      <c r="GT483" s="51"/>
      <c r="GU483" s="51"/>
      <c r="GV483" s="51"/>
      <c r="GW483" s="51"/>
      <c r="GX483" s="51"/>
      <c r="GY483" s="51"/>
      <c r="GZ483" s="51"/>
      <c r="HA483" s="51"/>
      <c r="HB483" s="51"/>
      <c r="HC483" s="51"/>
      <c r="HD483" s="51"/>
      <c r="HE483" s="51"/>
      <c r="HF483" s="51"/>
      <c r="HG483" s="51"/>
      <c r="HH483" s="51"/>
      <c r="HI483" s="51"/>
      <c r="HJ483" s="51"/>
      <c r="HK483" s="51"/>
      <c r="HL483" s="51"/>
      <c r="HM483" s="51"/>
      <c r="HN483" s="51"/>
      <c r="HO483" s="51"/>
      <c r="HP483" s="51"/>
      <c r="HQ483" s="51"/>
      <c r="HR483" s="51"/>
      <c r="HS483" s="51"/>
      <c r="HT483" s="51"/>
      <c r="HU483" s="51"/>
      <c r="HV483" s="51"/>
      <c r="HW483" s="51"/>
      <c r="HX483" s="51"/>
      <c r="HY483" s="51"/>
      <c r="HZ483" s="51"/>
      <c r="IA483" s="51"/>
      <c r="IB483" s="51"/>
      <c r="IC483" s="51"/>
      <c r="ID483" s="51"/>
      <c r="IE483" s="51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</row>
    <row r="484" spans="1:255" ht="12.75" customHeight="1" x14ac:dyDescent="0.2">
      <c r="A484" s="61"/>
      <c r="B484" s="61"/>
      <c r="C484" s="61"/>
      <c r="D484" s="61"/>
      <c r="E484" s="6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  <c r="GH484" s="51"/>
      <c r="GI484" s="51"/>
      <c r="GJ484" s="51"/>
      <c r="GK484" s="51"/>
      <c r="GL484" s="51"/>
      <c r="GM484" s="51"/>
      <c r="GN484" s="51"/>
      <c r="GO484" s="51"/>
      <c r="GP484" s="51"/>
      <c r="GQ484" s="51"/>
      <c r="GR484" s="51"/>
      <c r="GS484" s="51"/>
      <c r="GT484" s="51"/>
      <c r="GU484" s="51"/>
      <c r="GV484" s="51"/>
      <c r="GW484" s="51"/>
      <c r="GX484" s="51"/>
      <c r="GY484" s="51"/>
      <c r="GZ484" s="51"/>
      <c r="HA484" s="51"/>
      <c r="HB484" s="51"/>
      <c r="HC484" s="51"/>
      <c r="HD484" s="51"/>
      <c r="HE484" s="51"/>
      <c r="HF484" s="51"/>
      <c r="HG484" s="51"/>
      <c r="HH484" s="51"/>
      <c r="HI484" s="51"/>
      <c r="HJ484" s="51"/>
      <c r="HK484" s="51"/>
      <c r="HL484" s="51"/>
      <c r="HM484" s="51"/>
      <c r="HN484" s="51"/>
      <c r="HO484" s="51"/>
      <c r="HP484" s="51"/>
      <c r="HQ484" s="51"/>
      <c r="HR484" s="51"/>
      <c r="HS484" s="51"/>
      <c r="HT484" s="51"/>
      <c r="HU484" s="51"/>
      <c r="HV484" s="51"/>
      <c r="HW484" s="51"/>
      <c r="HX484" s="51"/>
      <c r="HY484" s="51"/>
      <c r="HZ484" s="51"/>
      <c r="IA484" s="51"/>
      <c r="IB484" s="51"/>
      <c r="IC484" s="51"/>
      <c r="ID484" s="51"/>
      <c r="IE484" s="51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</row>
    <row r="485" spans="1:255" ht="12.75" customHeight="1" x14ac:dyDescent="0.2">
      <c r="A485" s="61"/>
      <c r="B485" s="61"/>
      <c r="C485" s="61"/>
      <c r="D485" s="61"/>
      <c r="E485" s="6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  <c r="GH485" s="51"/>
      <c r="GI485" s="51"/>
      <c r="GJ485" s="51"/>
      <c r="GK485" s="51"/>
      <c r="GL485" s="51"/>
      <c r="GM485" s="51"/>
      <c r="GN485" s="51"/>
      <c r="GO485" s="51"/>
      <c r="GP485" s="51"/>
      <c r="GQ485" s="51"/>
      <c r="GR485" s="51"/>
      <c r="GS485" s="51"/>
      <c r="GT485" s="51"/>
      <c r="GU485" s="51"/>
      <c r="GV485" s="51"/>
      <c r="GW485" s="51"/>
      <c r="GX485" s="51"/>
      <c r="GY485" s="51"/>
      <c r="GZ485" s="51"/>
      <c r="HA485" s="51"/>
      <c r="HB485" s="51"/>
      <c r="HC485" s="51"/>
      <c r="HD485" s="51"/>
      <c r="HE485" s="51"/>
      <c r="HF485" s="51"/>
      <c r="HG485" s="51"/>
      <c r="HH485" s="51"/>
      <c r="HI485" s="51"/>
      <c r="HJ485" s="51"/>
      <c r="HK485" s="51"/>
      <c r="HL485" s="51"/>
      <c r="HM485" s="51"/>
      <c r="HN485" s="51"/>
      <c r="HO485" s="51"/>
      <c r="HP485" s="51"/>
      <c r="HQ485" s="51"/>
      <c r="HR485" s="51"/>
      <c r="HS485" s="51"/>
      <c r="HT485" s="51"/>
      <c r="HU485" s="51"/>
      <c r="HV485" s="51"/>
      <c r="HW485" s="51"/>
      <c r="HX485" s="51"/>
      <c r="HY485" s="51"/>
      <c r="HZ485" s="51"/>
      <c r="IA485" s="51"/>
      <c r="IB485" s="51"/>
      <c r="IC485" s="51"/>
      <c r="ID485" s="51"/>
      <c r="IE485" s="51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</row>
    <row r="486" spans="1:255" ht="12.75" customHeight="1" x14ac:dyDescent="0.2">
      <c r="A486" s="61"/>
      <c r="B486" s="61"/>
      <c r="C486" s="61"/>
      <c r="D486" s="61"/>
      <c r="E486" s="6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  <c r="GH486" s="51"/>
      <c r="GI486" s="51"/>
      <c r="GJ486" s="51"/>
      <c r="GK486" s="51"/>
      <c r="GL486" s="51"/>
      <c r="GM486" s="51"/>
      <c r="GN486" s="51"/>
      <c r="GO486" s="51"/>
      <c r="GP486" s="51"/>
      <c r="GQ486" s="51"/>
      <c r="GR486" s="51"/>
      <c r="GS486" s="51"/>
      <c r="GT486" s="51"/>
      <c r="GU486" s="51"/>
      <c r="GV486" s="51"/>
      <c r="GW486" s="51"/>
      <c r="GX486" s="51"/>
      <c r="GY486" s="51"/>
      <c r="GZ486" s="51"/>
      <c r="HA486" s="51"/>
      <c r="HB486" s="51"/>
      <c r="HC486" s="51"/>
      <c r="HD486" s="51"/>
      <c r="HE486" s="51"/>
      <c r="HF486" s="51"/>
      <c r="HG486" s="51"/>
      <c r="HH486" s="51"/>
      <c r="HI486" s="51"/>
      <c r="HJ486" s="51"/>
      <c r="HK486" s="51"/>
      <c r="HL486" s="51"/>
      <c r="HM486" s="51"/>
      <c r="HN486" s="51"/>
      <c r="HO486" s="51"/>
      <c r="HP486" s="51"/>
      <c r="HQ486" s="51"/>
      <c r="HR486" s="51"/>
      <c r="HS486" s="51"/>
      <c r="HT486" s="51"/>
      <c r="HU486" s="51"/>
      <c r="HV486" s="51"/>
      <c r="HW486" s="51"/>
      <c r="HX486" s="51"/>
      <c r="HY486" s="51"/>
      <c r="HZ486" s="51"/>
      <c r="IA486" s="51"/>
      <c r="IB486" s="51"/>
      <c r="IC486" s="51"/>
      <c r="ID486" s="51"/>
      <c r="IE486" s="51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</row>
    <row r="487" spans="1:255" ht="12.75" customHeight="1" x14ac:dyDescent="0.2">
      <c r="A487" s="61"/>
      <c r="B487" s="61"/>
      <c r="C487" s="61"/>
      <c r="D487" s="61"/>
      <c r="E487" s="6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  <c r="GH487" s="51"/>
      <c r="GI487" s="51"/>
      <c r="GJ487" s="51"/>
      <c r="GK487" s="51"/>
      <c r="GL487" s="51"/>
      <c r="GM487" s="51"/>
      <c r="GN487" s="51"/>
      <c r="GO487" s="51"/>
      <c r="GP487" s="51"/>
      <c r="GQ487" s="51"/>
      <c r="GR487" s="51"/>
      <c r="GS487" s="51"/>
      <c r="GT487" s="51"/>
      <c r="GU487" s="51"/>
      <c r="GV487" s="51"/>
      <c r="GW487" s="51"/>
      <c r="GX487" s="51"/>
      <c r="GY487" s="51"/>
      <c r="GZ487" s="51"/>
      <c r="HA487" s="51"/>
      <c r="HB487" s="51"/>
      <c r="HC487" s="51"/>
      <c r="HD487" s="51"/>
      <c r="HE487" s="51"/>
      <c r="HF487" s="51"/>
      <c r="HG487" s="51"/>
      <c r="HH487" s="51"/>
      <c r="HI487" s="51"/>
      <c r="HJ487" s="51"/>
      <c r="HK487" s="51"/>
      <c r="HL487" s="51"/>
      <c r="HM487" s="51"/>
      <c r="HN487" s="51"/>
      <c r="HO487" s="51"/>
      <c r="HP487" s="51"/>
      <c r="HQ487" s="51"/>
      <c r="HR487" s="51"/>
      <c r="HS487" s="51"/>
      <c r="HT487" s="51"/>
      <c r="HU487" s="51"/>
      <c r="HV487" s="51"/>
      <c r="HW487" s="51"/>
      <c r="HX487" s="51"/>
      <c r="HY487" s="51"/>
      <c r="HZ487" s="51"/>
      <c r="IA487" s="51"/>
      <c r="IB487" s="51"/>
      <c r="IC487" s="51"/>
      <c r="ID487" s="51"/>
      <c r="IE487" s="51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</row>
    <row r="488" spans="1:255" ht="12.75" customHeight="1" x14ac:dyDescent="0.2">
      <c r="A488" s="61"/>
      <c r="B488" s="61"/>
      <c r="C488" s="61"/>
      <c r="D488" s="61"/>
      <c r="E488" s="6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  <c r="GH488" s="51"/>
      <c r="GI488" s="51"/>
      <c r="GJ488" s="51"/>
      <c r="GK488" s="51"/>
      <c r="GL488" s="51"/>
      <c r="GM488" s="51"/>
      <c r="GN488" s="51"/>
      <c r="GO488" s="51"/>
      <c r="GP488" s="51"/>
      <c r="GQ488" s="51"/>
      <c r="GR488" s="51"/>
      <c r="GS488" s="51"/>
      <c r="GT488" s="51"/>
      <c r="GU488" s="51"/>
      <c r="GV488" s="51"/>
      <c r="GW488" s="51"/>
      <c r="GX488" s="51"/>
      <c r="GY488" s="51"/>
      <c r="GZ488" s="51"/>
      <c r="HA488" s="51"/>
      <c r="HB488" s="51"/>
      <c r="HC488" s="51"/>
      <c r="HD488" s="51"/>
      <c r="HE488" s="51"/>
      <c r="HF488" s="51"/>
      <c r="HG488" s="51"/>
      <c r="HH488" s="51"/>
      <c r="HI488" s="51"/>
      <c r="HJ488" s="51"/>
      <c r="HK488" s="51"/>
      <c r="HL488" s="51"/>
      <c r="HM488" s="51"/>
      <c r="HN488" s="51"/>
      <c r="HO488" s="51"/>
      <c r="HP488" s="51"/>
      <c r="HQ488" s="51"/>
      <c r="HR488" s="51"/>
      <c r="HS488" s="51"/>
      <c r="HT488" s="51"/>
      <c r="HU488" s="51"/>
      <c r="HV488" s="51"/>
      <c r="HW488" s="51"/>
      <c r="HX488" s="51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</row>
    <row r="489" spans="1:255" ht="12.75" customHeight="1" x14ac:dyDescent="0.2">
      <c r="A489" s="61"/>
      <c r="B489" s="61"/>
      <c r="C489" s="61"/>
      <c r="D489" s="61"/>
      <c r="E489" s="6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  <c r="GH489" s="51"/>
      <c r="GI489" s="51"/>
      <c r="GJ489" s="51"/>
      <c r="GK489" s="51"/>
      <c r="GL489" s="51"/>
      <c r="GM489" s="51"/>
      <c r="GN489" s="51"/>
      <c r="GO489" s="51"/>
      <c r="GP489" s="51"/>
      <c r="GQ489" s="51"/>
      <c r="GR489" s="51"/>
      <c r="GS489" s="51"/>
      <c r="GT489" s="51"/>
      <c r="GU489" s="51"/>
      <c r="GV489" s="51"/>
      <c r="GW489" s="51"/>
      <c r="GX489" s="51"/>
      <c r="GY489" s="51"/>
      <c r="GZ489" s="51"/>
      <c r="HA489" s="51"/>
      <c r="HB489" s="51"/>
      <c r="HC489" s="51"/>
      <c r="HD489" s="51"/>
      <c r="HE489" s="51"/>
      <c r="HF489" s="51"/>
      <c r="HG489" s="51"/>
      <c r="HH489" s="51"/>
      <c r="HI489" s="51"/>
      <c r="HJ489" s="51"/>
      <c r="HK489" s="51"/>
      <c r="HL489" s="51"/>
      <c r="HM489" s="51"/>
      <c r="HN489" s="51"/>
      <c r="HO489" s="51"/>
      <c r="HP489" s="51"/>
      <c r="HQ489" s="51"/>
      <c r="HR489" s="51"/>
      <c r="HS489" s="51"/>
      <c r="HT489" s="51"/>
      <c r="HU489" s="51"/>
      <c r="HV489" s="51"/>
      <c r="HW489" s="51"/>
      <c r="HX489" s="51"/>
      <c r="HY489" s="51"/>
      <c r="HZ489" s="51"/>
      <c r="IA489" s="51"/>
      <c r="IB489" s="51"/>
      <c r="IC489" s="51"/>
      <c r="ID489" s="51"/>
      <c r="IE489" s="51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</row>
    <row r="490" spans="1:255" ht="12.75" customHeight="1" x14ac:dyDescent="0.2">
      <c r="A490" s="61"/>
      <c r="B490" s="61"/>
      <c r="C490" s="61"/>
      <c r="D490" s="61"/>
      <c r="E490" s="6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  <c r="GH490" s="51"/>
      <c r="GI490" s="51"/>
      <c r="GJ490" s="51"/>
      <c r="GK490" s="51"/>
      <c r="GL490" s="51"/>
      <c r="GM490" s="51"/>
      <c r="GN490" s="51"/>
      <c r="GO490" s="51"/>
      <c r="GP490" s="51"/>
      <c r="GQ490" s="51"/>
      <c r="GR490" s="51"/>
      <c r="GS490" s="51"/>
      <c r="GT490" s="51"/>
      <c r="GU490" s="51"/>
      <c r="GV490" s="51"/>
      <c r="GW490" s="51"/>
      <c r="GX490" s="51"/>
      <c r="GY490" s="51"/>
      <c r="GZ490" s="51"/>
      <c r="HA490" s="51"/>
      <c r="HB490" s="51"/>
      <c r="HC490" s="51"/>
      <c r="HD490" s="51"/>
      <c r="HE490" s="51"/>
      <c r="HF490" s="51"/>
      <c r="HG490" s="51"/>
      <c r="HH490" s="51"/>
      <c r="HI490" s="51"/>
      <c r="HJ490" s="51"/>
      <c r="HK490" s="51"/>
      <c r="HL490" s="51"/>
      <c r="HM490" s="51"/>
      <c r="HN490" s="51"/>
      <c r="HO490" s="51"/>
      <c r="HP490" s="51"/>
      <c r="HQ490" s="51"/>
      <c r="HR490" s="51"/>
      <c r="HS490" s="51"/>
      <c r="HT490" s="51"/>
      <c r="HU490" s="51"/>
      <c r="HV490" s="51"/>
      <c r="HW490" s="51"/>
      <c r="HX490" s="51"/>
      <c r="HY490" s="51"/>
      <c r="HZ490" s="51"/>
      <c r="IA490" s="51"/>
      <c r="IB490" s="51"/>
      <c r="IC490" s="51"/>
      <c r="ID490" s="51"/>
      <c r="IE490" s="51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</row>
    <row r="491" spans="1:255" ht="12.75" customHeight="1" x14ac:dyDescent="0.2">
      <c r="A491" s="61"/>
      <c r="B491" s="61"/>
      <c r="C491" s="61"/>
      <c r="D491" s="61"/>
      <c r="E491" s="6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  <c r="GH491" s="51"/>
      <c r="GI491" s="51"/>
      <c r="GJ491" s="51"/>
      <c r="GK491" s="51"/>
      <c r="GL491" s="51"/>
      <c r="GM491" s="51"/>
      <c r="GN491" s="51"/>
      <c r="GO491" s="51"/>
      <c r="GP491" s="51"/>
      <c r="GQ491" s="51"/>
      <c r="GR491" s="51"/>
      <c r="GS491" s="51"/>
      <c r="GT491" s="51"/>
      <c r="GU491" s="51"/>
      <c r="GV491" s="51"/>
      <c r="GW491" s="51"/>
      <c r="GX491" s="51"/>
      <c r="GY491" s="51"/>
      <c r="GZ491" s="51"/>
      <c r="HA491" s="51"/>
      <c r="HB491" s="51"/>
      <c r="HC491" s="51"/>
      <c r="HD491" s="51"/>
      <c r="HE491" s="51"/>
      <c r="HF491" s="51"/>
      <c r="HG491" s="51"/>
      <c r="HH491" s="51"/>
      <c r="HI491" s="51"/>
      <c r="HJ491" s="51"/>
      <c r="HK491" s="51"/>
      <c r="HL491" s="51"/>
      <c r="HM491" s="51"/>
      <c r="HN491" s="51"/>
      <c r="HO491" s="51"/>
      <c r="HP491" s="51"/>
      <c r="HQ491" s="51"/>
      <c r="HR491" s="51"/>
      <c r="HS491" s="51"/>
      <c r="HT491" s="51"/>
      <c r="HU491" s="51"/>
      <c r="HV491" s="51"/>
      <c r="HW491" s="51"/>
      <c r="HX491" s="51"/>
      <c r="HY491" s="51"/>
      <c r="HZ491" s="51"/>
      <c r="IA491" s="51"/>
      <c r="IB491" s="51"/>
      <c r="IC491" s="51"/>
      <c r="ID491" s="51"/>
      <c r="IE491" s="51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</row>
    <row r="492" spans="1:255" ht="12.75" customHeight="1" x14ac:dyDescent="0.2">
      <c r="A492" s="61"/>
      <c r="B492" s="61"/>
      <c r="C492" s="61"/>
      <c r="D492" s="61"/>
      <c r="E492" s="6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  <c r="GH492" s="51"/>
      <c r="GI492" s="51"/>
      <c r="GJ492" s="51"/>
      <c r="GK492" s="51"/>
      <c r="GL492" s="51"/>
      <c r="GM492" s="51"/>
      <c r="GN492" s="51"/>
      <c r="GO492" s="51"/>
      <c r="GP492" s="51"/>
      <c r="GQ492" s="51"/>
      <c r="GR492" s="51"/>
      <c r="GS492" s="51"/>
      <c r="GT492" s="51"/>
      <c r="GU492" s="51"/>
      <c r="GV492" s="51"/>
      <c r="GW492" s="51"/>
      <c r="GX492" s="51"/>
      <c r="GY492" s="51"/>
      <c r="GZ492" s="51"/>
      <c r="HA492" s="51"/>
      <c r="HB492" s="51"/>
      <c r="HC492" s="51"/>
      <c r="HD492" s="51"/>
      <c r="HE492" s="51"/>
      <c r="HF492" s="51"/>
      <c r="HG492" s="51"/>
      <c r="HH492" s="51"/>
      <c r="HI492" s="51"/>
      <c r="HJ492" s="51"/>
      <c r="HK492" s="51"/>
      <c r="HL492" s="51"/>
      <c r="HM492" s="51"/>
      <c r="HN492" s="51"/>
      <c r="HO492" s="51"/>
      <c r="HP492" s="51"/>
      <c r="HQ492" s="51"/>
      <c r="HR492" s="51"/>
      <c r="HS492" s="51"/>
      <c r="HT492" s="51"/>
      <c r="HU492" s="51"/>
      <c r="HV492" s="51"/>
      <c r="HW492" s="51"/>
      <c r="HX492" s="51"/>
      <c r="HY492" s="51"/>
      <c r="HZ492" s="51"/>
      <c r="IA492" s="51"/>
      <c r="IB492" s="51"/>
      <c r="IC492" s="51"/>
      <c r="ID492" s="51"/>
      <c r="IE492" s="51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</row>
    <row r="493" spans="1:255" ht="12.75" customHeight="1" x14ac:dyDescent="0.2">
      <c r="A493" s="61"/>
      <c r="B493" s="61"/>
      <c r="C493" s="61"/>
      <c r="D493" s="61"/>
      <c r="E493" s="6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  <c r="GH493" s="51"/>
      <c r="GI493" s="51"/>
      <c r="GJ493" s="51"/>
      <c r="GK493" s="51"/>
      <c r="GL493" s="51"/>
      <c r="GM493" s="51"/>
      <c r="GN493" s="51"/>
      <c r="GO493" s="51"/>
      <c r="GP493" s="51"/>
      <c r="GQ493" s="51"/>
      <c r="GR493" s="51"/>
      <c r="GS493" s="51"/>
      <c r="GT493" s="51"/>
      <c r="GU493" s="51"/>
      <c r="GV493" s="51"/>
      <c r="GW493" s="51"/>
      <c r="GX493" s="51"/>
      <c r="GY493" s="51"/>
      <c r="GZ493" s="51"/>
      <c r="HA493" s="51"/>
      <c r="HB493" s="51"/>
      <c r="HC493" s="51"/>
      <c r="HD493" s="51"/>
      <c r="HE493" s="51"/>
      <c r="HF493" s="51"/>
      <c r="HG493" s="51"/>
      <c r="HH493" s="51"/>
      <c r="HI493" s="51"/>
      <c r="HJ493" s="51"/>
      <c r="HK493" s="51"/>
      <c r="HL493" s="51"/>
      <c r="HM493" s="51"/>
      <c r="HN493" s="51"/>
      <c r="HO493" s="51"/>
      <c r="HP493" s="51"/>
      <c r="HQ493" s="51"/>
      <c r="HR493" s="51"/>
      <c r="HS493" s="51"/>
      <c r="HT493" s="51"/>
      <c r="HU493" s="51"/>
      <c r="HV493" s="51"/>
      <c r="HW493" s="51"/>
      <c r="HX493" s="51"/>
      <c r="HY493" s="51"/>
      <c r="HZ493" s="51"/>
      <c r="IA493" s="51"/>
      <c r="IB493" s="51"/>
      <c r="IC493" s="51"/>
      <c r="ID493" s="51"/>
      <c r="IE493" s="51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</row>
    <row r="494" spans="1:255" ht="12.75" customHeight="1" x14ac:dyDescent="0.2">
      <c r="A494" s="61"/>
      <c r="B494" s="61"/>
      <c r="C494" s="61"/>
      <c r="D494" s="61"/>
      <c r="E494" s="6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  <c r="GH494" s="51"/>
      <c r="GI494" s="51"/>
      <c r="GJ494" s="51"/>
      <c r="GK494" s="51"/>
      <c r="GL494" s="51"/>
      <c r="GM494" s="51"/>
      <c r="GN494" s="51"/>
      <c r="GO494" s="51"/>
      <c r="GP494" s="51"/>
      <c r="GQ494" s="51"/>
      <c r="GR494" s="51"/>
      <c r="GS494" s="51"/>
      <c r="GT494" s="51"/>
      <c r="GU494" s="51"/>
      <c r="GV494" s="51"/>
      <c r="GW494" s="51"/>
      <c r="GX494" s="51"/>
      <c r="GY494" s="51"/>
      <c r="GZ494" s="51"/>
      <c r="HA494" s="51"/>
      <c r="HB494" s="51"/>
      <c r="HC494" s="51"/>
      <c r="HD494" s="51"/>
      <c r="HE494" s="51"/>
      <c r="HF494" s="51"/>
      <c r="HG494" s="51"/>
      <c r="HH494" s="51"/>
      <c r="HI494" s="51"/>
      <c r="HJ494" s="51"/>
      <c r="HK494" s="51"/>
      <c r="HL494" s="51"/>
      <c r="HM494" s="51"/>
      <c r="HN494" s="51"/>
      <c r="HO494" s="51"/>
      <c r="HP494" s="51"/>
      <c r="HQ494" s="51"/>
      <c r="HR494" s="51"/>
      <c r="HS494" s="51"/>
      <c r="HT494" s="51"/>
      <c r="HU494" s="51"/>
      <c r="HV494" s="51"/>
      <c r="HW494" s="51"/>
      <c r="HX494" s="51"/>
      <c r="HY494" s="51"/>
      <c r="HZ494" s="51"/>
      <c r="IA494" s="51"/>
      <c r="IB494" s="51"/>
      <c r="IC494" s="51"/>
      <c r="ID494" s="51"/>
      <c r="IE494" s="51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</row>
    <row r="495" spans="1:255" ht="12.75" customHeight="1" x14ac:dyDescent="0.2">
      <c r="A495" s="61"/>
      <c r="B495" s="61"/>
      <c r="C495" s="61"/>
      <c r="D495" s="61"/>
      <c r="E495" s="6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  <c r="GH495" s="51"/>
      <c r="GI495" s="51"/>
      <c r="GJ495" s="51"/>
      <c r="GK495" s="51"/>
      <c r="GL495" s="51"/>
      <c r="GM495" s="51"/>
      <c r="GN495" s="51"/>
      <c r="GO495" s="51"/>
      <c r="GP495" s="51"/>
      <c r="GQ495" s="51"/>
      <c r="GR495" s="51"/>
      <c r="GS495" s="51"/>
      <c r="GT495" s="51"/>
      <c r="GU495" s="51"/>
      <c r="GV495" s="51"/>
      <c r="GW495" s="51"/>
      <c r="GX495" s="51"/>
      <c r="GY495" s="51"/>
      <c r="GZ495" s="51"/>
      <c r="HA495" s="51"/>
      <c r="HB495" s="51"/>
      <c r="HC495" s="51"/>
      <c r="HD495" s="51"/>
      <c r="HE495" s="51"/>
      <c r="HF495" s="51"/>
      <c r="HG495" s="51"/>
      <c r="HH495" s="51"/>
      <c r="HI495" s="51"/>
      <c r="HJ495" s="51"/>
      <c r="HK495" s="51"/>
      <c r="HL495" s="51"/>
      <c r="HM495" s="51"/>
      <c r="HN495" s="51"/>
      <c r="HO495" s="51"/>
      <c r="HP495" s="51"/>
      <c r="HQ495" s="51"/>
      <c r="HR495" s="51"/>
      <c r="HS495" s="51"/>
      <c r="HT495" s="51"/>
      <c r="HU495" s="51"/>
      <c r="HV495" s="51"/>
      <c r="HW495" s="51"/>
      <c r="HX495" s="51"/>
      <c r="HY495" s="51"/>
      <c r="HZ495" s="51"/>
      <c r="IA495" s="51"/>
      <c r="IB495" s="51"/>
      <c r="IC495" s="51"/>
      <c r="ID495" s="51"/>
      <c r="IE495" s="51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</row>
    <row r="496" spans="1:255" ht="12.75" customHeight="1" x14ac:dyDescent="0.2">
      <c r="A496" s="61"/>
      <c r="B496" s="61"/>
      <c r="C496" s="61"/>
      <c r="D496" s="61"/>
      <c r="E496" s="6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  <c r="GH496" s="51"/>
      <c r="GI496" s="51"/>
      <c r="GJ496" s="51"/>
      <c r="GK496" s="51"/>
      <c r="GL496" s="51"/>
      <c r="GM496" s="51"/>
      <c r="GN496" s="51"/>
      <c r="GO496" s="51"/>
      <c r="GP496" s="51"/>
      <c r="GQ496" s="51"/>
      <c r="GR496" s="51"/>
      <c r="GS496" s="51"/>
      <c r="GT496" s="51"/>
      <c r="GU496" s="51"/>
      <c r="GV496" s="51"/>
      <c r="GW496" s="51"/>
      <c r="GX496" s="51"/>
      <c r="GY496" s="51"/>
      <c r="GZ496" s="51"/>
      <c r="HA496" s="51"/>
      <c r="HB496" s="51"/>
      <c r="HC496" s="51"/>
      <c r="HD496" s="51"/>
      <c r="HE496" s="51"/>
      <c r="HF496" s="51"/>
      <c r="HG496" s="51"/>
      <c r="HH496" s="51"/>
      <c r="HI496" s="51"/>
      <c r="HJ496" s="51"/>
      <c r="HK496" s="51"/>
      <c r="HL496" s="51"/>
      <c r="HM496" s="51"/>
      <c r="HN496" s="51"/>
      <c r="HO496" s="51"/>
      <c r="HP496" s="51"/>
      <c r="HQ496" s="51"/>
      <c r="HR496" s="51"/>
      <c r="HS496" s="51"/>
      <c r="HT496" s="51"/>
      <c r="HU496" s="51"/>
      <c r="HV496" s="51"/>
      <c r="HW496" s="51"/>
      <c r="HX496" s="51"/>
      <c r="HY496" s="51"/>
      <c r="HZ496" s="51"/>
      <c r="IA496" s="51"/>
      <c r="IB496" s="51"/>
      <c r="IC496" s="51"/>
      <c r="ID496" s="51"/>
      <c r="IE496" s="51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</row>
    <row r="497" spans="1:255" ht="12.75" customHeight="1" x14ac:dyDescent="0.2">
      <c r="A497" s="61"/>
      <c r="B497" s="61"/>
      <c r="C497" s="61"/>
      <c r="D497" s="61"/>
      <c r="E497" s="6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  <c r="GH497" s="51"/>
      <c r="GI497" s="51"/>
      <c r="GJ497" s="51"/>
      <c r="GK497" s="51"/>
      <c r="GL497" s="51"/>
      <c r="GM497" s="51"/>
      <c r="GN497" s="51"/>
      <c r="GO497" s="51"/>
      <c r="GP497" s="51"/>
      <c r="GQ497" s="51"/>
      <c r="GR497" s="51"/>
      <c r="GS497" s="51"/>
      <c r="GT497" s="51"/>
      <c r="GU497" s="51"/>
      <c r="GV497" s="51"/>
      <c r="GW497" s="51"/>
      <c r="GX497" s="51"/>
      <c r="GY497" s="51"/>
      <c r="GZ497" s="51"/>
      <c r="HA497" s="51"/>
      <c r="HB497" s="51"/>
      <c r="HC497" s="51"/>
      <c r="HD497" s="51"/>
      <c r="HE497" s="51"/>
      <c r="HF497" s="51"/>
      <c r="HG497" s="51"/>
      <c r="HH497" s="51"/>
      <c r="HI497" s="51"/>
      <c r="HJ497" s="51"/>
      <c r="HK497" s="51"/>
      <c r="HL497" s="51"/>
      <c r="HM497" s="51"/>
      <c r="HN497" s="51"/>
      <c r="HO497" s="51"/>
      <c r="HP497" s="51"/>
      <c r="HQ497" s="51"/>
      <c r="HR497" s="51"/>
      <c r="HS497" s="51"/>
      <c r="HT497" s="51"/>
      <c r="HU497" s="51"/>
      <c r="HV497" s="51"/>
      <c r="HW497" s="51"/>
      <c r="HX497" s="51"/>
      <c r="HY497" s="51"/>
      <c r="HZ497" s="51"/>
      <c r="IA497" s="51"/>
      <c r="IB497" s="51"/>
      <c r="IC497" s="51"/>
      <c r="ID497" s="51"/>
      <c r="IE497" s="51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</row>
    <row r="498" spans="1:255" ht="12.75" customHeight="1" x14ac:dyDescent="0.2">
      <c r="A498" s="61"/>
      <c r="B498" s="61"/>
      <c r="C498" s="61"/>
      <c r="D498" s="61"/>
      <c r="E498" s="6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  <c r="GH498" s="51"/>
      <c r="GI498" s="51"/>
      <c r="GJ498" s="51"/>
      <c r="GK498" s="51"/>
      <c r="GL498" s="51"/>
      <c r="GM498" s="51"/>
      <c r="GN498" s="51"/>
      <c r="GO498" s="51"/>
      <c r="GP498" s="51"/>
      <c r="GQ498" s="51"/>
      <c r="GR498" s="51"/>
      <c r="GS498" s="51"/>
      <c r="GT498" s="51"/>
      <c r="GU498" s="51"/>
      <c r="GV498" s="51"/>
      <c r="GW498" s="51"/>
      <c r="GX498" s="51"/>
      <c r="GY498" s="51"/>
      <c r="GZ498" s="51"/>
      <c r="HA498" s="51"/>
      <c r="HB498" s="51"/>
      <c r="HC498" s="51"/>
      <c r="HD498" s="51"/>
      <c r="HE498" s="51"/>
      <c r="HF498" s="51"/>
      <c r="HG498" s="51"/>
      <c r="HH498" s="51"/>
      <c r="HI498" s="51"/>
      <c r="HJ498" s="51"/>
      <c r="HK498" s="51"/>
      <c r="HL498" s="51"/>
      <c r="HM498" s="51"/>
      <c r="HN498" s="51"/>
      <c r="HO498" s="51"/>
      <c r="HP498" s="51"/>
      <c r="HQ498" s="51"/>
      <c r="HR498" s="51"/>
      <c r="HS498" s="51"/>
      <c r="HT498" s="51"/>
      <c r="HU498" s="51"/>
      <c r="HV498" s="51"/>
      <c r="HW498" s="51"/>
      <c r="HX498" s="51"/>
      <c r="HY498" s="51"/>
      <c r="HZ498" s="51"/>
      <c r="IA498" s="51"/>
      <c r="IB498" s="51"/>
      <c r="IC498" s="51"/>
      <c r="ID498" s="51"/>
      <c r="IE498" s="51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</row>
    <row r="499" spans="1:255" ht="12.75" customHeight="1" x14ac:dyDescent="0.2">
      <c r="A499" s="61"/>
      <c r="B499" s="61"/>
      <c r="C499" s="61"/>
      <c r="D499" s="61"/>
      <c r="E499" s="6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  <c r="GH499" s="51"/>
      <c r="GI499" s="51"/>
      <c r="GJ499" s="51"/>
      <c r="GK499" s="51"/>
      <c r="GL499" s="51"/>
      <c r="GM499" s="51"/>
      <c r="GN499" s="51"/>
      <c r="GO499" s="51"/>
      <c r="GP499" s="51"/>
      <c r="GQ499" s="51"/>
      <c r="GR499" s="51"/>
      <c r="GS499" s="51"/>
      <c r="GT499" s="51"/>
      <c r="GU499" s="51"/>
      <c r="GV499" s="51"/>
      <c r="GW499" s="51"/>
      <c r="GX499" s="51"/>
      <c r="GY499" s="51"/>
      <c r="GZ499" s="51"/>
      <c r="HA499" s="51"/>
      <c r="HB499" s="51"/>
      <c r="HC499" s="51"/>
      <c r="HD499" s="51"/>
      <c r="HE499" s="51"/>
      <c r="HF499" s="51"/>
      <c r="HG499" s="51"/>
      <c r="HH499" s="51"/>
      <c r="HI499" s="51"/>
      <c r="HJ499" s="51"/>
      <c r="HK499" s="51"/>
      <c r="HL499" s="51"/>
      <c r="HM499" s="51"/>
      <c r="HN499" s="51"/>
      <c r="HO499" s="51"/>
      <c r="HP499" s="51"/>
      <c r="HQ499" s="51"/>
      <c r="HR499" s="51"/>
      <c r="HS499" s="51"/>
      <c r="HT499" s="51"/>
      <c r="HU499" s="51"/>
      <c r="HV499" s="51"/>
      <c r="HW499" s="51"/>
      <c r="HX499" s="51"/>
      <c r="HY499" s="51"/>
      <c r="HZ499" s="51"/>
      <c r="IA499" s="51"/>
      <c r="IB499" s="51"/>
      <c r="IC499" s="51"/>
      <c r="ID499" s="51"/>
      <c r="IE499" s="51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</row>
    <row r="500" spans="1:255" ht="12.75" customHeight="1" x14ac:dyDescent="0.2">
      <c r="A500" s="61"/>
      <c r="B500" s="61"/>
      <c r="C500" s="61"/>
      <c r="D500" s="61"/>
      <c r="E500" s="6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  <c r="GH500" s="51"/>
      <c r="GI500" s="51"/>
      <c r="GJ500" s="51"/>
      <c r="GK500" s="51"/>
      <c r="GL500" s="51"/>
      <c r="GM500" s="51"/>
      <c r="GN500" s="51"/>
      <c r="GO500" s="51"/>
      <c r="GP500" s="51"/>
      <c r="GQ500" s="51"/>
      <c r="GR500" s="51"/>
      <c r="GS500" s="51"/>
      <c r="GT500" s="51"/>
      <c r="GU500" s="51"/>
      <c r="GV500" s="51"/>
      <c r="GW500" s="51"/>
      <c r="GX500" s="51"/>
      <c r="GY500" s="51"/>
      <c r="GZ500" s="51"/>
      <c r="HA500" s="51"/>
      <c r="HB500" s="51"/>
      <c r="HC500" s="51"/>
      <c r="HD500" s="51"/>
      <c r="HE500" s="51"/>
      <c r="HF500" s="51"/>
      <c r="HG500" s="51"/>
      <c r="HH500" s="51"/>
      <c r="HI500" s="51"/>
      <c r="HJ500" s="51"/>
      <c r="HK500" s="51"/>
      <c r="HL500" s="51"/>
      <c r="HM500" s="51"/>
      <c r="HN500" s="51"/>
      <c r="HO500" s="51"/>
      <c r="HP500" s="51"/>
      <c r="HQ500" s="51"/>
      <c r="HR500" s="51"/>
      <c r="HS500" s="51"/>
      <c r="HT500" s="51"/>
      <c r="HU500" s="51"/>
      <c r="HV500" s="51"/>
      <c r="HW500" s="51"/>
      <c r="HX500" s="51"/>
      <c r="HY500" s="51"/>
      <c r="HZ500" s="51"/>
      <c r="IA500" s="51"/>
      <c r="IB500" s="51"/>
      <c r="IC500" s="51"/>
      <c r="ID500" s="51"/>
      <c r="IE500" s="51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</row>
    <row r="501" spans="1:255" ht="12.75" customHeight="1" x14ac:dyDescent="0.2">
      <c r="A501" s="61"/>
      <c r="B501" s="61"/>
      <c r="C501" s="61"/>
      <c r="D501" s="61"/>
      <c r="E501" s="6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  <c r="GH501" s="51"/>
      <c r="GI501" s="51"/>
      <c r="GJ501" s="51"/>
      <c r="GK501" s="51"/>
      <c r="GL501" s="51"/>
      <c r="GM501" s="51"/>
      <c r="GN501" s="51"/>
      <c r="GO501" s="51"/>
      <c r="GP501" s="51"/>
      <c r="GQ501" s="51"/>
      <c r="GR501" s="51"/>
      <c r="GS501" s="51"/>
      <c r="GT501" s="51"/>
      <c r="GU501" s="51"/>
      <c r="GV501" s="51"/>
      <c r="GW501" s="51"/>
      <c r="GX501" s="51"/>
      <c r="GY501" s="51"/>
      <c r="GZ501" s="51"/>
      <c r="HA501" s="51"/>
      <c r="HB501" s="51"/>
      <c r="HC501" s="51"/>
      <c r="HD501" s="51"/>
      <c r="HE501" s="51"/>
      <c r="HF501" s="51"/>
      <c r="HG501" s="51"/>
      <c r="HH501" s="51"/>
      <c r="HI501" s="51"/>
      <c r="HJ501" s="51"/>
      <c r="HK501" s="51"/>
      <c r="HL501" s="51"/>
      <c r="HM501" s="51"/>
      <c r="HN501" s="51"/>
      <c r="HO501" s="51"/>
      <c r="HP501" s="51"/>
      <c r="HQ501" s="51"/>
      <c r="HR501" s="51"/>
      <c r="HS501" s="51"/>
      <c r="HT501" s="51"/>
      <c r="HU501" s="51"/>
      <c r="HV501" s="51"/>
      <c r="HW501" s="51"/>
      <c r="HX501" s="51"/>
      <c r="HY501" s="51"/>
      <c r="HZ501" s="51"/>
      <c r="IA501" s="51"/>
      <c r="IB501" s="51"/>
      <c r="IC501" s="51"/>
      <c r="ID501" s="51"/>
      <c r="IE501" s="51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</row>
    <row r="502" spans="1:255" ht="12.75" customHeight="1" x14ac:dyDescent="0.2">
      <c r="A502" s="61"/>
      <c r="B502" s="61"/>
      <c r="C502" s="61"/>
      <c r="D502" s="61"/>
      <c r="E502" s="6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  <c r="GH502" s="51"/>
      <c r="GI502" s="51"/>
      <c r="GJ502" s="51"/>
      <c r="GK502" s="51"/>
      <c r="GL502" s="51"/>
      <c r="GM502" s="51"/>
      <c r="GN502" s="51"/>
      <c r="GO502" s="51"/>
      <c r="GP502" s="51"/>
      <c r="GQ502" s="51"/>
      <c r="GR502" s="51"/>
      <c r="GS502" s="51"/>
      <c r="GT502" s="51"/>
      <c r="GU502" s="51"/>
      <c r="GV502" s="51"/>
      <c r="GW502" s="51"/>
      <c r="GX502" s="51"/>
      <c r="GY502" s="51"/>
      <c r="GZ502" s="51"/>
      <c r="HA502" s="51"/>
      <c r="HB502" s="51"/>
      <c r="HC502" s="51"/>
      <c r="HD502" s="51"/>
      <c r="HE502" s="51"/>
      <c r="HF502" s="51"/>
      <c r="HG502" s="51"/>
      <c r="HH502" s="51"/>
      <c r="HI502" s="51"/>
      <c r="HJ502" s="51"/>
      <c r="HK502" s="51"/>
      <c r="HL502" s="51"/>
      <c r="HM502" s="51"/>
      <c r="HN502" s="51"/>
      <c r="HO502" s="51"/>
      <c r="HP502" s="51"/>
      <c r="HQ502" s="51"/>
      <c r="HR502" s="51"/>
      <c r="HS502" s="51"/>
      <c r="HT502" s="51"/>
      <c r="HU502" s="51"/>
      <c r="HV502" s="51"/>
      <c r="HW502" s="51"/>
      <c r="HX502" s="51"/>
      <c r="HY502" s="51"/>
      <c r="HZ502" s="51"/>
      <c r="IA502" s="51"/>
      <c r="IB502" s="51"/>
      <c r="IC502" s="51"/>
      <c r="ID502" s="51"/>
      <c r="IE502" s="51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</row>
    <row r="503" spans="1:255" ht="12.75" customHeight="1" x14ac:dyDescent="0.2">
      <c r="A503" s="61"/>
      <c r="B503" s="61"/>
      <c r="C503" s="61"/>
      <c r="D503" s="61"/>
      <c r="E503" s="6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  <c r="GH503" s="51"/>
      <c r="GI503" s="51"/>
      <c r="GJ503" s="51"/>
      <c r="GK503" s="51"/>
      <c r="GL503" s="51"/>
      <c r="GM503" s="51"/>
      <c r="GN503" s="51"/>
      <c r="GO503" s="51"/>
      <c r="GP503" s="51"/>
      <c r="GQ503" s="51"/>
      <c r="GR503" s="51"/>
      <c r="GS503" s="51"/>
      <c r="GT503" s="51"/>
      <c r="GU503" s="51"/>
      <c r="GV503" s="51"/>
      <c r="GW503" s="51"/>
      <c r="GX503" s="51"/>
      <c r="GY503" s="51"/>
      <c r="GZ503" s="51"/>
      <c r="HA503" s="51"/>
      <c r="HB503" s="51"/>
      <c r="HC503" s="51"/>
      <c r="HD503" s="51"/>
      <c r="HE503" s="51"/>
      <c r="HF503" s="51"/>
      <c r="HG503" s="51"/>
      <c r="HH503" s="51"/>
      <c r="HI503" s="51"/>
      <c r="HJ503" s="51"/>
      <c r="HK503" s="51"/>
      <c r="HL503" s="51"/>
      <c r="HM503" s="51"/>
      <c r="HN503" s="51"/>
      <c r="HO503" s="51"/>
      <c r="HP503" s="51"/>
      <c r="HQ503" s="51"/>
      <c r="HR503" s="51"/>
      <c r="HS503" s="51"/>
      <c r="HT503" s="51"/>
      <c r="HU503" s="51"/>
      <c r="HV503" s="51"/>
      <c r="HW503" s="51"/>
      <c r="HX503" s="51"/>
      <c r="HY503" s="51"/>
      <c r="HZ503" s="51"/>
      <c r="IA503" s="51"/>
      <c r="IB503" s="51"/>
      <c r="IC503" s="51"/>
      <c r="ID503" s="51"/>
      <c r="IE503" s="51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</row>
    <row r="504" spans="1:255" ht="12.75" customHeight="1" x14ac:dyDescent="0.2">
      <c r="A504" s="61"/>
      <c r="B504" s="61"/>
      <c r="C504" s="61"/>
      <c r="D504" s="61"/>
      <c r="E504" s="6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  <c r="GH504" s="51"/>
      <c r="GI504" s="51"/>
      <c r="GJ504" s="51"/>
      <c r="GK504" s="51"/>
      <c r="GL504" s="51"/>
      <c r="GM504" s="51"/>
      <c r="GN504" s="51"/>
      <c r="GO504" s="51"/>
      <c r="GP504" s="51"/>
      <c r="GQ504" s="51"/>
      <c r="GR504" s="51"/>
      <c r="GS504" s="51"/>
      <c r="GT504" s="51"/>
      <c r="GU504" s="51"/>
      <c r="GV504" s="51"/>
      <c r="GW504" s="51"/>
      <c r="GX504" s="51"/>
      <c r="GY504" s="51"/>
      <c r="GZ504" s="51"/>
      <c r="HA504" s="51"/>
      <c r="HB504" s="51"/>
      <c r="HC504" s="51"/>
      <c r="HD504" s="51"/>
      <c r="HE504" s="51"/>
      <c r="HF504" s="51"/>
      <c r="HG504" s="51"/>
      <c r="HH504" s="51"/>
      <c r="HI504" s="51"/>
      <c r="HJ504" s="51"/>
      <c r="HK504" s="51"/>
      <c r="HL504" s="51"/>
      <c r="HM504" s="51"/>
      <c r="HN504" s="51"/>
      <c r="HO504" s="51"/>
      <c r="HP504" s="51"/>
      <c r="HQ504" s="51"/>
      <c r="HR504" s="51"/>
      <c r="HS504" s="51"/>
      <c r="HT504" s="51"/>
      <c r="HU504" s="51"/>
      <c r="HV504" s="51"/>
      <c r="HW504" s="51"/>
      <c r="HX504" s="51"/>
      <c r="HY504" s="51"/>
      <c r="HZ504" s="51"/>
      <c r="IA504" s="51"/>
      <c r="IB504" s="51"/>
      <c r="IC504" s="51"/>
      <c r="ID504" s="51"/>
      <c r="IE504" s="51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</row>
    <row r="505" spans="1:255" ht="12.75" customHeight="1" x14ac:dyDescent="0.2">
      <c r="A505" s="61"/>
      <c r="B505" s="61"/>
      <c r="C505" s="61"/>
      <c r="D505" s="61"/>
      <c r="E505" s="6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  <c r="GH505" s="51"/>
      <c r="GI505" s="51"/>
      <c r="GJ505" s="51"/>
      <c r="GK505" s="51"/>
      <c r="GL505" s="51"/>
      <c r="GM505" s="51"/>
      <c r="GN505" s="51"/>
      <c r="GO505" s="51"/>
      <c r="GP505" s="51"/>
      <c r="GQ505" s="51"/>
      <c r="GR505" s="51"/>
      <c r="GS505" s="51"/>
      <c r="GT505" s="51"/>
      <c r="GU505" s="51"/>
      <c r="GV505" s="51"/>
      <c r="GW505" s="51"/>
      <c r="GX505" s="51"/>
      <c r="GY505" s="51"/>
      <c r="GZ505" s="51"/>
      <c r="HA505" s="51"/>
      <c r="HB505" s="51"/>
      <c r="HC505" s="51"/>
      <c r="HD505" s="51"/>
      <c r="HE505" s="51"/>
      <c r="HF505" s="51"/>
      <c r="HG505" s="51"/>
      <c r="HH505" s="51"/>
      <c r="HI505" s="51"/>
      <c r="HJ505" s="51"/>
      <c r="HK505" s="51"/>
      <c r="HL505" s="51"/>
      <c r="HM505" s="51"/>
      <c r="HN505" s="51"/>
      <c r="HO505" s="51"/>
      <c r="HP505" s="51"/>
      <c r="HQ505" s="51"/>
      <c r="HR505" s="51"/>
      <c r="HS505" s="51"/>
      <c r="HT505" s="51"/>
      <c r="HU505" s="51"/>
      <c r="HV505" s="51"/>
      <c r="HW505" s="51"/>
      <c r="HX505" s="51"/>
      <c r="HY505" s="51"/>
      <c r="HZ505" s="51"/>
      <c r="IA505" s="51"/>
      <c r="IB505" s="51"/>
      <c r="IC505" s="51"/>
      <c r="ID505" s="51"/>
      <c r="IE505" s="51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</row>
    <row r="506" spans="1:255" ht="12.75" customHeight="1" x14ac:dyDescent="0.2">
      <c r="A506" s="61"/>
      <c r="B506" s="61"/>
      <c r="C506" s="61"/>
      <c r="D506" s="61"/>
      <c r="E506" s="6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  <c r="GH506" s="51"/>
      <c r="GI506" s="51"/>
      <c r="GJ506" s="51"/>
      <c r="GK506" s="51"/>
      <c r="GL506" s="51"/>
      <c r="GM506" s="51"/>
      <c r="GN506" s="51"/>
      <c r="GO506" s="51"/>
      <c r="GP506" s="51"/>
      <c r="GQ506" s="51"/>
      <c r="GR506" s="51"/>
      <c r="GS506" s="51"/>
      <c r="GT506" s="51"/>
      <c r="GU506" s="51"/>
      <c r="GV506" s="51"/>
      <c r="GW506" s="51"/>
      <c r="GX506" s="51"/>
      <c r="GY506" s="51"/>
      <c r="GZ506" s="51"/>
      <c r="HA506" s="51"/>
      <c r="HB506" s="51"/>
      <c r="HC506" s="51"/>
      <c r="HD506" s="51"/>
      <c r="HE506" s="51"/>
      <c r="HF506" s="51"/>
      <c r="HG506" s="51"/>
      <c r="HH506" s="51"/>
      <c r="HI506" s="51"/>
      <c r="HJ506" s="51"/>
      <c r="HK506" s="51"/>
      <c r="HL506" s="51"/>
      <c r="HM506" s="51"/>
      <c r="HN506" s="51"/>
      <c r="HO506" s="51"/>
      <c r="HP506" s="51"/>
      <c r="HQ506" s="51"/>
      <c r="HR506" s="51"/>
      <c r="HS506" s="51"/>
      <c r="HT506" s="51"/>
      <c r="HU506" s="51"/>
      <c r="HV506" s="51"/>
      <c r="HW506" s="51"/>
      <c r="HX506" s="51"/>
      <c r="HY506" s="51"/>
      <c r="HZ506" s="51"/>
      <c r="IA506" s="51"/>
      <c r="IB506" s="51"/>
      <c r="IC506" s="51"/>
      <c r="ID506" s="51"/>
      <c r="IE506" s="51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</row>
    <row r="507" spans="1:255" ht="12.75" customHeight="1" x14ac:dyDescent="0.2">
      <c r="A507" s="61"/>
      <c r="B507" s="61"/>
      <c r="C507" s="61"/>
      <c r="D507" s="61"/>
      <c r="E507" s="6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  <c r="GH507" s="51"/>
      <c r="GI507" s="51"/>
      <c r="GJ507" s="51"/>
      <c r="GK507" s="51"/>
      <c r="GL507" s="51"/>
      <c r="GM507" s="51"/>
      <c r="GN507" s="51"/>
      <c r="GO507" s="51"/>
      <c r="GP507" s="51"/>
      <c r="GQ507" s="51"/>
      <c r="GR507" s="51"/>
      <c r="GS507" s="51"/>
      <c r="GT507" s="51"/>
      <c r="GU507" s="51"/>
      <c r="GV507" s="51"/>
      <c r="GW507" s="51"/>
      <c r="GX507" s="51"/>
      <c r="GY507" s="51"/>
      <c r="GZ507" s="51"/>
      <c r="HA507" s="51"/>
      <c r="HB507" s="51"/>
      <c r="HC507" s="51"/>
      <c r="HD507" s="51"/>
      <c r="HE507" s="51"/>
      <c r="HF507" s="51"/>
      <c r="HG507" s="51"/>
      <c r="HH507" s="51"/>
      <c r="HI507" s="51"/>
      <c r="HJ507" s="51"/>
      <c r="HK507" s="51"/>
      <c r="HL507" s="51"/>
      <c r="HM507" s="51"/>
      <c r="HN507" s="51"/>
      <c r="HO507" s="51"/>
      <c r="HP507" s="51"/>
      <c r="HQ507" s="51"/>
      <c r="HR507" s="51"/>
      <c r="HS507" s="51"/>
      <c r="HT507" s="51"/>
      <c r="HU507" s="51"/>
      <c r="HV507" s="51"/>
      <c r="HW507" s="51"/>
      <c r="HX507" s="51"/>
      <c r="HY507" s="51"/>
      <c r="HZ507" s="51"/>
      <c r="IA507" s="51"/>
      <c r="IB507" s="51"/>
      <c r="IC507" s="51"/>
      <c r="ID507" s="51"/>
      <c r="IE507" s="51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</row>
    <row r="508" spans="1:255" ht="12.75" customHeight="1" x14ac:dyDescent="0.2">
      <c r="A508" s="61"/>
      <c r="B508" s="61"/>
      <c r="C508" s="61"/>
      <c r="D508" s="61"/>
      <c r="E508" s="6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  <c r="GH508" s="51"/>
      <c r="GI508" s="51"/>
      <c r="GJ508" s="51"/>
      <c r="GK508" s="51"/>
      <c r="GL508" s="51"/>
      <c r="GM508" s="51"/>
      <c r="GN508" s="51"/>
      <c r="GO508" s="51"/>
      <c r="GP508" s="51"/>
      <c r="GQ508" s="51"/>
      <c r="GR508" s="51"/>
      <c r="GS508" s="51"/>
      <c r="GT508" s="51"/>
      <c r="GU508" s="51"/>
      <c r="GV508" s="51"/>
      <c r="GW508" s="51"/>
      <c r="GX508" s="51"/>
      <c r="GY508" s="51"/>
      <c r="GZ508" s="51"/>
      <c r="HA508" s="51"/>
      <c r="HB508" s="51"/>
      <c r="HC508" s="51"/>
      <c r="HD508" s="51"/>
      <c r="HE508" s="51"/>
      <c r="HF508" s="51"/>
      <c r="HG508" s="51"/>
      <c r="HH508" s="51"/>
      <c r="HI508" s="51"/>
      <c r="HJ508" s="51"/>
      <c r="HK508" s="51"/>
      <c r="HL508" s="51"/>
      <c r="HM508" s="51"/>
      <c r="HN508" s="51"/>
      <c r="HO508" s="51"/>
      <c r="HP508" s="51"/>
      <c r="HQ508" s="51"/>
      <c r="HR508" s="51"/>
      <c r="HS508" s="51"/>
      <c r="HT508" s="51"/>
      <c r="HU508" s="51"/>
      <c r="HV508" s="51"/>
      <c r="HW508" s="51"/>
      <c r="HX508" s="51"/>
      <c r="HY508" s="51"/>
      <c r="HZ508" s="51"/>
      <c r="IA508" s="51"/>
      <c r="IB508" s="51"/>
      <c r="IC508" s="51"/>
      <c r="ID508" s="51"/>
      <c r="IE508" s="51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</row>
    <row r="509" spans="1:255" ht="12.75" customHeight="1" x14ac:dyDescent="0.2">
      <c r="A509" s="61"/>
      <c r="B509" s="61"/>
      <c r="C509" s="61"/>
      <c r="D509" s="61"/>
      <c r="E509" s="6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  <c r="GH509" s="51"/>
      <c r="GI509" s="51"/>
      <c r="GJ509" s="51"/>
      <c r="GK509" s="51"/>
      <c r="GL509" s="51"/>
      <c r="GM509" s="51"/>
      <c r="GN509" s="51"/>
      <c r="GO509" s="51"/>
      <c r="GP509" s="51"/>
      <c r="GQ509" s="51"/>
      <c r="GR509" s="51"/>
      <c r="GS509" s="51"/>
      <c r="GT509" s="51"/>
      <c r="GU509" s="51"/>
      <c r="GV509" s="51"/>
      <c r="GW509" s="51"/>
      <c r="GX509" s="51"/>
      <c r="GY509" s="51"/>
      <c r="GZ509" s="51"/>
      <c r="HA509" s="51"/>
      <c r="HB509" s="51"/>
      <c r="HC509" s="51"/>
      <c r="HD509" s="51"/>
      <c r="HE509" s="51"/>
      <c r="HF509" s="51"/>
      <c r="HG509" s="51"/>
      <c r="HH509" s="51"/>
      <c r="HI509" s="51"/>
      <c r="HJ509" s="51"/>
      <c r="HK509" s="51"/>
      <c r="HL509" s="51"/>
      <c r="HM509" s="51"/>
      <c r="HN509" s="51"/>
      <c r="HO509" s="51"/>
      <c r="HP509" s="51"/>
      <c r="HQ509" s="51"/>
      <c r="HR509" s="51"/>
      <c r="HS509" s="51"/>
      <c r="HT509" s="51"/>
      <c r="HU509" s="51"/>
      <c r="HV509" s="51"/>
      <c r="HW509" s="51"/>
      <c r="HX509" s="51"/>
      <c r="HY509" s="51"/>
      <c r="HZ509" s="51"/>
      <c r="IA509" s="51"/>
      <c r="IB509" s="51"/>
      <c r="IC509" s="51"/>
      <c r="ID509" s="51"/>
      <c r="IE509" s="51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</row>
    <row r="510" spans="1:255" ht="12.75" customHeight="1" x14ac:dyDescent="0.2">
      <c r="A510" s="61"/>
      <c r="B510" s="61"/>
      <c r="C510" s="61"/>
      <c r="D510" s="61"/>
      <c r="E510" s="6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  <c r="GH510" s="51"/>
      <c r="GI510" s="51"/>
      <c r="GJ510" s="51"/>
      <c r="GK510" s="51"/>
      <c r="GL510" s="51"/>
      <c r="GM510" s="51"/>
      <c r="GN510" s="51"/>
      <c r="GO510" s="51"/>
      <c r="GP510" s="51"/>
      <c r="GQ510" s="51"/>
      <c r="GR510" s="51"/>
      <c r="GS510" s="51"/>
      <c r="GT510" s="51"/>
      <c r="GU510" s="51"/>
      <c r="GV510" s="51"/>
      <c r="GW510" s="51"/>
      <c r="GX510" s="51"/>
      <c r="GY510" s="51"/>
      <c r="GZ510" s="51"/>
      <c r="HA510" s="51"/>
      <c r="HB510" s="51"/>
      <c r="HC510" s="51"/>
      <c r="HD510" s="51"/>
      <c r="HE510" s="51"/>
      <c r="HF510" s="51"/>
      <c r="HG510" s="51"/>
      <c r="HH510" s="51"/>
      <c r="HI510" s="51"/>
      <c r="HJ510" s="51"/>
      <c r="HK510" s="51"/>
      <c r="HL510" s="51"/>
      <c r="HM510" s="51"/>
      <c r="HN510" s="51"/>
      <c r="HO510" s="51"/>
      <c r="HP510" s="51"/>
      <c r="HQ510" s="51"/>
      <c r="HR510" s="51"/>
      <c r="HS510" s="51"/>
      <c r="HT510" s="51"/>
      <c r="HU510" s="51"/>
      <c r="HV510" s="51"/>
      <c r="HW510" s="51"/>
      <c r="HX510" s="51"/>
      <c r="HY510" s="51"/>
      <c r="HZ510" s="51"/>
      <c r="IA510" s="51"/>
      <c r="IB510" s="51"/>
      <c r="IC510" s="51"/>
      <c r="ID510" s="51"/>
      <c r="IE510" s="51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</row>
    <row r="511" spans="1:255" ht="12.75" customHeight="1" x14ac:dyDescent="0.2">
      <c r="A511" s="61"/>
      <c r="B511" s="61"/>
      <c r="C511" s="61"/>
      <c r="D511" s="61"/>
      <c r="E511" s="6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  <c r="GH511" s="51"/>
      <c r="GI511" s="51"/>
      <c r="GJ511" s="51"/>
      <c r="GK511" s="51"/>
      <c r="GL511" s="51"/>
      <c r="GM511" s="51"/>
      <c r="GN511" s="51"/>
      <c r="GO511" s="51"/>
      <c r="GP511" s="51"/>
      <c r="GQ511" s="51"/>
      <c r="GR511" s="51"/>
      <c r="GS511" s="51"/>
      <c r="GT511" s="51"/>
      <c r="GU511" s="51"/>
      <c r="GV511" s="51"/>
      <c r="GW511" s="51"/>
      <c r="GX511" s="51"/>
      <c r="GY511" s="51"/>
      <c r="GZ511" s="51"/>
      <c r="HA511" s="51"/>
      <c r="HB511" s="51"/>
      <c r="HC511" s="51"/>
      <c r="HD511" s="51"/>
      <c r="HE511" s="51"/>
      <c r="HF511" s="51"/>
      <c r="HG511" s="51"/>
      <c r="HH511" s="51"/>
      <c r="HI511" s="51"/>
      <c r="HJ511" s="51"/>
      <c r="HK511" s="51"/>
      <c r="HL511" s="51"/>
      <c r="HM511" s="51"/>
      <c r="HN511" s="51"/>
      <c r="HO511" s="51"/>
      <c r="HP511" s="51"/>
      <c r="HQ511" s="51"/>
      <c r="HR511" s="51"/>
      <c r="HS511" s="51"/>
      <c r="HT511" s="51"/>
      <c r="HU511" s="51"/>
      <c r="HV511" s="51"/>
      <c r="HW511" s="51"/>
      <c r="HX511" s="51"/>
      <c r="HY511" s="51"/>
      <c r="HZ511" s="51"/>
      <c r="IA511" s="51"/>
      <c r="IB511" s="51"/>
      <c r="IC511" s="51"/>
      <c r="ID511" s="51"/>
      <c r="IE511" s="51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</row>
    <row r="512" spans="1:255" ht="12.75" customHeight="1" x14ac:dyDescent="0.2">
      <c r="A512" s="61"/>
      <c r="B512" s="61"/>
      <c r="C512" s="61"/>
      <c r="D512" s="61"/>
      <c r="E512" s="6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  <c r="GH512" s="51"/>
      <c r="GI512" s="51"/>
      <c r="GJ512" s="51"/>
      <c r="GK512" s="51"/>
      <c r="GL512" s="51"/>
      <c r="GM512" s="51"/>
      <c r="GN512" s="51"/>
      <c r="GO512" s="51"/>
      <c r="GP512" s="51"/>
      <c r="GQ512" s="51"/>
      <c r="GR512" s="51"/>
      <c r="GS512" s="51"/>
      <c r="GT512" s="51"/>
      <c r="GU512" s="51"/>
      <c r="GV512" s="51"/>
      <c r="GW512" s="51"/>
      <c r="GX512" s="51"/>
      <c r="GY512" s="51"/>
      <c r="GZ512" s="51"/>
      <c r="HA512" s="51"/>
      <c r="HB512" s="51"/>
      <c r="HC512" s="51"/>
      <c r="HD512" s="51"/>
      <c r="HE512" s="51"/>
      <c r="HF512" s="51"/>
      <c r="HG512" s="51"/>
      <c r="HH512" s="51"/>
      <c r="HI512" s="51"/>
      <c r="HJ512" s="51"/>
      <c r="HK512" s="51"/>
      <c r="HL512" s="51"/>
      <c r="HM512" s="51"/>
      <c r="HN512" s="51"/>
      <c r="HO512" s="51"/>
      <c r="HP512" s="51"/>
      <c r="HQ512" s="51"/>
      <c r="HR512" s="51"/>
      <c r="HS512" s="51"/>
      <c r="HT512" s="51"/>
      <c r="HU512" s="51"/>
      <c r="HV512" s="51"/>
      <c r="HW512" s="51"/>
      <c r="HX512" s="51"/>
      <c r="HY512" s="51"/>
      <c r="HZ512" s="51"/>
      <c r="IA512" s="51"/>
      <c r="IB512" s="51"/>
      <c r="IC512" s="51"/>
      <c r="ID512" s="51"/>
      <c r="IE512" s="51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</row>
    <row r="513" spans="1:255" ht="12.75" customHeight="1" x14ac:dyDescent="0.2">
      <c r="A513" s="61"/>
      <c r="B513" s="61"/>
      <c r="C513" s="61"/>
      <c r="D513" s="61"/>
      <c r="E513" s="6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  <c r="GH513" s="51"/>
      <c r="GI513" s="51"/>
      <c r="GJ513" s="51"/>
      <c r="GK513" s="51"/>
      <c r="GL513" s="51"/>
      <c r="GM513" s="51"/>
      <c r="GN513" s="51"/>
      <c r="GO513" s="51"/>
      <c r="GP513" s="51"/>
      <c r="GQ513" s="51"/>
      <c r="GR513" s="51"/>
      <c r="GS513" s="51"/>
      <c r="GT513" s="51"/>
      <c r="GU513" s="51"/>
      <c r="GV513" s="51"/>
      <c r="GW513" s="51"/>
      <c r="GX513" s="51"/>
      <c r="GY513" s="51"/>
      <c r="GZ513" s="51"/>
      <c r="HA513" s="51"/>
      <c r="HB513" s="51"/>
      <c r="HC513" s="51"/>
      <c r="HD513" s="51"/>
      <c r="HE513" s="51"/>
      <c r="HF513" s="51"/>
      <c r="HG513" s="51"/>
      <c r="HH513" s="51"/>
      <c r="HI513" s="51"/>
      <c r="HJ513" s="51"/>
      <c r="HK513" s="51"/>
      <c r="HL513" s="51"/>
      <c r="HM513" s="51"/>
      <c r="HN513" s="51"/>
      <c r="HO513" s="51"/>
      <c r="HP513" s="51"/>
      <c r="HQ513" s="51"/>
      <c r="HR513" s="51"/>
      <c r="HS513" s="51"/>
      <c r="HT513" s="51"/>
      <c r="HU513" s="51"/>
      <c r="HV513" s="51"/>
      <c r="HW513" s="51"/>
      <c r="HX513" s="51"/>
      <c r="HY513" s="51"/>
      <c r="HZ513" s="51"/>
      <c r="IA513" s="51"/>
      <c r="IB513" s="51"/>
      <c r="IC513" s="51"/>
      <c r="ID513" s="51"/>
      <c r="IE513" s="51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</row>
    <row r="514" spans="1:255" ht="12.75" customHeight="1" x14ac:dyDescent="0.2">
      <c r="A514" s="61"/>
      <c r="B514" s="61"/>
      <c r="C514" s="61"/>
      <c r="D514" s="61"/>
      <c r="E514" s="6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  <c r="GH514" s="51"/>
      <c r="GI514" s="51"/>
      <c r="GJ514" s="51"/>
      <c r="GK514" s="51"/>
      <c r="GL514" s="51"/>
      <c r="GM514" s="51"/>
      <c r="GN514" s="51"/>
      <c r="GO514" s="51"/>
      <c r="GP514" s="51"/>
      <c r="GQ514" s="51"/>
      <c r="GR514" s="51"/>
      <c r="GS514" s="51"/>
      <c r="GT514" s="51"/>
      <c r="GU514" s="51"/>
      <c r="GV514" s="51"/>
      <c r="GW514" s="51"/>
      <c r="GX514" s="51"/>
      <c r="GY514" s="51"/>
      <c r="GZ514" s="51"/>
      <c r="HA514" s="51"/>
      <c r="HB514" s="51"/>
      <c r="HC514" s="51"/>
      <c r="HD514" s="51"/>
      <c r="HE514" s="51"/>
      <c r="HF514" s="51"/>
      <c r="HG514" s="51"/>
      <c r="HH514" s="51"/>
      <c r="HI514" s="51"/>
      <c r="HJ514" s="51"/>
      <c r="HK514" s="51"/>
      <c r="HL514" s="51"/>
      <c r="HM514" s="51"/>
      <c r="HN514" s="51"/>
      <c r="HO514" s="51"/>
      <c r="HP514" s="51"/>
      <c r="HQ514" s="51"/>
      <c r="HR514" s="51"/>
      <c r="HS514" s="51"/>
      <c r="HT514" s="51"/>
      <c r="HU514" s="51"/>
      <c r="HV514" s="51"/>
      <c r="HW514" s="51"/>
      <c r="HX514" s="51"/>
      <c r="HY514" s="51"/>
      <c r="HZ514" s="51"/>
      <c r="IA514" s="51"/>
      <c r="IB514" s="51"/>
      <c r="IC514" s="51"/>
      <c r="ID514" s="51"/>
      <c r="IE514" s="51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</row>
    <row r="515" spans="1:255" ht="12.75" customHeight="1" x14ac:dyDescent="0.2">
      <c r="A515" s="61"/>
      <c r="B515" s="61"/>
      <c r="C515" s="61"/>
      <c r="D515" s="61"/>
      <c r="E515" s="6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  <c r="GH515" s="51"/>
      <c r="GI515" s="51"/>
      <c r="GJ515" s="51"/>
      <c r="GK515" s="51"/>
      <c r="GL515" s="51"/>
      <c r="GM515" s="51"/>
      <c r="GN515" s="51"/>
      <c r="GO515" s="51"/>
      <c r="GP515" s="51"/>
      <c r="GQ515" s="51"/>
      <c r="GR515" s="51"/>
      <c r="GS515" s="51"/>
      <c r="GT515" s="51"/>
      <c r="GU515" s="51"/>
      <c r="GV515" s="51"/>
      <c r="GW515" s="51"/>
      <c r="GX515" s="51"/>
      <c r="GY515" s="51"/>
      <c r="GZ515" s="51"/>
      <c r="HA515" s="51"/>
      <c r="HB515" s="51"/>
      <c r="HC515" s="51"/>
      <c r="HD515" s="51"/>
      <c r="HE515" s="51"/>
      <c r="HF515" s="51"/>
      <c r="HG515" s="51"/>
      <c r="HH515" s="51"/>
      <c r="HI515" s="51"/>
      <c r="HJ515" s="51"/>
      <c r="HK515" s="51"/>
      <c r="HL515" s="51"/>
      <c r="HM515" s="51"/>
      <c r="HN515" s="51"/>
      <c r="HO515" s="51"/>
      <c r="HP515" s="51"/>
      <c r="HQ515" s="51"/>
      <c r="HR515" s="51"/>
      <c r="HS515" s="51"/>
      <c r="HT515" s="51"/>
      <c r="HU515" s="51"/>
      <c r="HV515" s="51"/>
      <c r="HW515" s="51"/>
      <c r="HX515" s="51"/>
      <c r="HY515" s="51"/>
      <c r="HZ515" s="51"/>
      <c r="IA515" s="51"/>
      <c r="IB515" s="51"/>
      <c r="IC515" s="51"/>
      <c r="ID515" s="51"/>
      <c r="IE515" s="51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</row>
    <row r="516" spans="1:255" ht="12.75" customHeight="1" x14ac:dyDescent="0.2">
      <c r="A516" s="61"/>
      <c r="B516" s="61"/>
      <c r="C516" s="61"/>
      <c r="D516" s="61"/>
      <c r="E516" s="6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  <c r="GH516" s="51"/>
      <c r="GI516" s="51"/>
      <c r="GJ516" s="51"/>
      <c r="GK516" s="51"/>
      <c r="GL516" s="51"/>
      <c r="GM516" s="51"/>
      <c r="GN516" s="51"/>
      <c r="GO516" s="51"/>
      <c r="GP516" s="51"/>
      <c r="GQ516" s="51"/>
      <c r="GR516" s="51"/>
      <c r="GS516" s="51"/>
      <c r="GT516" s="51"/>
      <c r="GU516" s="51"/>
      <c r="GV516" s="51"/>
      <c r="GW516" s="51"/>
      <c r="GX516" s="51"/>
      <c r="GY516" s="51"/>
      <c r="GZ516" s="51"/>
      <c r="HA516" s="51"/>
      <c r="HB516" s="51"/>
      <c r="HC516" s="51"/>
      <c r="HD516" s="51"/>
      <c r="HE516" s="51"/>
      <c r="HF516" s="51"/>
      <c r="HG516" s="51"/>
      <c r="HH516" s="51"/>
      <c r="HI516" s="51"/>
      <c r="HJ516" s="51"/>
      <c r="HK516" s="51"/>
      <c r="HL516" s="51"/>
      <c r="HM516" s="51"/>
      <c r="HN516" s="51"/>
      <c r="HO516" s="51"/>
      <c r="HP516" s="51"/>
      <c r="HQ516" s="51"/>
      <c r="HR516" s="51"/>
      <c r="HS516" s="51"/>
      <c r="HT516" s="51"/>
      <c r="HU516" s="51"/>
      <c r="HV516" s="51"/>
      <c r="HW516" s="51"/>
      <c r="HX516" s="51"/>
      <c r="HY516" s="51"/>
      <c r="HZ516" s="51"/>
      <c r="IA516" s="51"/>
      <c r="IB516" s="51"/>
      <c r="IC516" s="51"/>
      <c r="ID516" s="51"/>
      <c r="IE516" s="51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</row>
    <row r="517" spans="1:255" ht="12.75" customHeight="1" x14ac:dyDescent="0.2">
      <c r="A517" s="61"/>
      <c r="B517" s="61"/>
      <c r="C517" s="61"/>
      <c r="D517" s="61"/>
      <c r="E517" s="6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  <c r="GH517" s="51"/>
      <c r="GI517" s="51"/>
      <c r="GJ517" s="51"/>
      <c r="GK517" s="51"/>
      <c r="GL517" s="51"/>
      <c r="GM517" s="51"/>
      <c r="GN517" s="51"/>
      <c r="GO517" s="51"/>
      <c r="GP517" s="51"/>
      <c r="GQ517" s="51"/>
      <c r="GR517" s="51"/>
      <c r="GS517" s="51"/>
      <c r="GT517" s="51"/>
      <c r="GU517" s="51"/>
      <c r="GV517" s="51"/>
      <c r="GW517" s="51"/>
      <c r="GX517" s="51"/>
      <c r="GY517" s="51"/>
      <c r="GZ517" s="51"/>
      <c r="HA517" s="51"/>
      <c r="HB517" s="51"/>
      <c r="HC517" s="51"/>
      <c r="HD517" s="51"/>
      <c r="HE517" s="51"/>
      <c r="HF517" s="51"/>
      <c r="HG517" s="51"/>
      <c r="HH517" s="51"/>
      <c r="HI517" s="51"/>
      <c r="HJ517" s="51"/>
      <c r="HK517" s="51"/>
      <c r="HL517" s="51"/>
      <c r="HM517" s="51"/>
      <c r="HN517" s="51"/>
      <c r="HO517" s="51"/>
      <c r="HP517" s="51"/>
      <c r="HQ517" s="51"/>
      <c r="HR517" s="51"/>
      <c r="HS517" s="51"/>
      <c r="HT517" s="51"/>
      <c r="HU517" s="51"/>
      <c r="HV517" s="51"/>
      <c r="HW517" s="51"/>
      <c r="HX517" s="51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</row>
    <row r="518" spans="1:255" ht="12.75" customHeight="1" x14ac:dyDescent="0.2">
      <c r="A518" s="61"/>
      <c r="B518" s="61"/>
      <c r="C518" s="61"/>
      <c r="D518" s="61"/>
      <c r="E518" s="6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  <c r="GH518" s="51"/>
      <c r="GI518" s="51"/>
      <c r="GJ518" s="51"/>
      <c r="GK518" s="51"/>
      <c r="GL518" s="51"/>
      <c r="GM518" s="51"/>
      <c r="GN518" s="51"/>
      <c r="GO518" s="51"/>
      <c r="GP518" s="51"/>
      <c r="GQ518" s="51"/>
      <c r="GR518" s="51"/>
      <c r="GS518" s="51"/>
      <c r="GT518" s="51"/>
      <c r="GU518" s="51"/>
      <c r="GV518" s="51"/>
      <c r="GW518" s="51"/>
      <c r="GX518" s="51"/>
      <c r="GY518" s="51"/>
      <c r="GZ518" s="51"/>
      <c r="HA518" s="51"/>
      <c r="HB518" s="51"/>
      <c r="HC518" s="51"/>
      <c r="HD518" s="51"/>
      <c r="HE518" s="51"/>
      <c r="HF518" s="51"/>
      <c r="HG518" s="51"/>
      <c r="HH518" s="51"/>
      <c r="HI518" s="51"/>
      <c r="HJ518" s="51"/>
      <c r="HK518" s="51"/>
      <c r="HL518" s="51"/>
      <c r="HM518" s="51"/>
      <c r="HN518" s="51"/>
      <c r="HO518" s="51"/>
      <c r="HP518" s="51"/>
      <c r="HQ518" s="51"/>
      <c r="HR518" s="51"/>
      <c r="HS518" s="51"/>
      <c r="HT518" s="51"/>
      <c r="HU518" s="51"/>
      <c r="HV518" s="51"/>
      <c r="HW518" s="51"/>
      <c r="HX518" s="51"/>
      <c r="HY518" s="51"/>
      <c r="HZ518" s="51"/>
      <c r="IA518" s="51"/>
      <c r="IB518" s="51"/>
      <c r="IC518" s="51"/>
      <c r="ID518" s="51"/>
      <c r="IE518" s="51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</row>
    <row r="519" spans="1:255" ht="12.75" customHeight="1" x14ac:dyDescent="0.2">
      <c r="A519" s="61"/>
      <c r="B519" s="61"/>
      <c r="C519" s="61"/>
      <c r="D519" s="61"/>
      <c r="E519" s="6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  <c r="GH519" s="51"/>
      <c r="GI519" s="51"/>
      <c r="GJ519" s="51"/>
      <c r="GK519" s="51"/>
      <c r="GL519" s="51"/>
      <c r="GM519" s="51"/>
      <c r="GN519" s="51"/>
      <c r="GO519" s="51"/>
      <c r="GP519" s="51"/>
      <c r="GQ519" s="51"/>
      <c r="GR519" s="51"/>
      <c r="GS519" s="51"/>
      <c r="GT519" s="51"/>
      <c r="GU519" s="51"/>
      <c r="GV519" s="51"/>
      <c r="GW519" s="51"/>
      <c r="GX519" s="51"/>
      <c r="GY519" s="51"/>
      <c r="GZ519" s="51"/>
      <c r="HA519" s="51"/>
      <c r="HB519" s="51"/>
      <c r="HC519" s="51"/>
      <c r="HD519" s="51"/>
      <c r="HE519" s="51"/>
      <c r="HF519" s="51"/>
      <c r="HG519" s="51"/>
      <c r="HH519" s="51"/>
      <c r="HI519" s="51"/>
      <c r="HJ519" s="51"/>
      <c r="HK519" s="51"/>
      <c r="HL519" s="51"/>
      <c r="HM519" s="51"/>
      <c r="HN519" s="51"/>
      <c r="HO519" s="51"/>
      <c r="HP519" s="51"/>
      <c r="HQ519" s="51"/>
      <c r="HR519" s="51"/>
      <c r="HS519" s="51"/>
      <c r="HT519" s="51"/>
      <c r="HU519" s="51"/>
      <c r="HV519" s="51"/>
      <c r="HW519" s="51"/>
      <c r="HX519" s="51"/>
      <c r="HY519" s="51"/>
      <c r="HZ519" s="51"/>
      <c r="IA519" s="51"/>
      <c r="IB519" s="51"/>
      <c r="IC519" s="51"/>
      <c r="ID519" s="51"/>
      <c r="IE519" s="51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</row>
    <row r="520" spans="1:255" ht="12.75" customHeight="1" x14ac:dyDescent="0.2">
      <c r="A520" s="61"/>
      <c r="B520" s="61"/>
      <c r="C520" s="61"/>
      <c r="D520" s="61"/>
      <c r="E520" s="6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  <c r="GH520" s="51"/>
      <c r="GI520" s="51"/>
      <c r="GJ520" s="51"/>
      <c r="GK520" s="51"/>
      <c r="GL520" s="51"/>
      <c r="GM520" s="51"/>
      <c r="GN520" s="51"/>
      <c r="GO520" s="51"/>
      <c r="GP520" s="51"/>
      <c r="GQ520" s="51"/>
      <c r="GR520" s="51"/>
      <c r="GS520" s="51"/>
      <c r="GT520" s="51"/>
      <c r="GU520" s="51"/>
      <c r="GV520" s="51"/>
      <c r="GW520" s="51"/>
      <c r="GX520" s="51"/>
      <c r="GY520" s="51"/>
      <c r="GZ520" s="51"/>
      <c r="HA520" s="51"/>
      <c r="HB520" s="51"/>
      <c r="HC520" s="51"/>
      <c r="HD520" s="51"/>
      <c r="HE520" s="51"/>
      <c r="HF520" s="51"/>
      <c r="HG520" s="51"/>
      <c r="HH520" s="51"/>
      <c r="HI520" s="51"/>
      <c r="HJ520" s="51"/>
      <c r="HK520" s="51"/>
      <c r="HL520" s="51"/>
      <c r="HM520" s="51"/>
      <c r="HN520" s="51"/>
      <c r="HO520" s="51"/>
      <c r="HP520" s="51"/>
      <c r="HQ520" s="51"/>
      <c r="HR520" s="51"/>
      <c r="HS520" s="51"/>
      <c r="HT520" s="51"/>
      <c r="HU520" s="51"/>
      <c r="HV520" s="51"/>
      <c r="HW520" s="51"/>
      <c r="HX520" s="51"/>
      <c r="HY520" s="51"/>
      <c r="HZ520" s="51"/>
      <c r="IA520" s="51"/>
      <c r="IB520" s="51"/>
      <c r="IC520" s="51"/>
      <c r="ID520" s="51"/>
      <c r="IE520" s="51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</row>
    <row r="521" spans="1:255" ht="12.75" customHeight="1" x14ac:dyDescent="0.2">
      <c r="A521" s="61"/>
      <c r="B521" s="61"/>
      <c r="C521" s="61"/>
      <c r="D521" s="61"/>
      <c r="E521" s="6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  <c r="GH521" s="51"/>
      <c r="GI521" s="51"/>
      <c r="GJ521" s="51"/>
      <c r="GK521" s="51"/>
      <c r="GL521" s="51"/>
      <c r="GM521" s="51"/>
      <c r="GN521" s="51"/>
      <c r="GO521" s="51"/>
      <c r="GP521" s="51"/>
      <c r="GQ521" s="51"/>
      <c r="GR521" s="51"/>
      <c r="GS521" s="51"/>
      <c r="GT521" s="51"/>
      <c r="GU521" s="51"/>
      <c r="GV521" s="51"/>
      <c r="GW521" s="51"/>
      <c r="GX521" s="51"/>
      <c r="GY521" s="51"/>
      <c r="GZ521" s="51"/>
      <c r="HA521" s="51"/>
      <c r="HB521" s="51"/>
      <c r="HC521" s="51"/>
      <c r="HD521" s="51"/>
      <c r="HE521" s="51"/>
      <c r="HF521" s="51"/>
      <c r="HG521" s="51"/>
      <c r="HH521" s="51"/>
      <c r="HI521" s="51"/>
      <c r="HJ521" s="51"/>
      <c r="HK521" s="51"/>
      <c r="HL521" s="51"/>
      <c r="HM521" s="51"/>
      <c r="HN521" s="51"/>
      <c r="HO521" s="51"/>
      <c r="HP521" s="51"/>
      <c r="HQ521" s="51"/>
      <c r="HR521" s="51"/>
      <c r="HS521" s="51"/>
      <c r="HT521" s="51"/>
      <c r="HU521" s="51"/>
      <c r="HV521" s="51"/>
      <c r="HW521" s="51"/>
      <c r="HX521" s="51"/>
      <c r="HY521" s="51"/>
      <c r="HZ521" s="51"/>
      <c r="IA521" s="51"/>
      <c r="IB521" s="51"/>
      <c r="IC521" s="51"/>
      <c r="ID521" s="51"/>
      <c r="IE521" s="51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</row>
    <row r="522" spans="1:255" ht="12.75" customHeight="1" x14ac:dyDescent="0.2">
      <c r="A522" s="61"/>
      <c r="B522" s="61"/>
      <c r="C522" s="61"/>
      <c r="D522" s="61"/>
      <c r="E522" s="6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  <c r="GH522" s="51"/>
      <c r="GI522" s="51"/>
      <c r="GJ522" s="51"/>
      <c r="GK522" s="51"/>
      <c r="GL522" s="51"/>
      <c r="GM522" s="51"/>
      <c r="GN522" s="51"/>
      <c r="GO522" s="51"/>
      <c r="GP522" s="51"/>
      <c r="GQ522" s="51"/>
      <c r="GR522" s="51"/>
      <c r="GS522" s="51"/>
      <c r="GT522" s="51"/>
      <c r="GU522" s="51"/>
      <c r="GV522" s="51"/>
      <c r="GW522" s="51"/>
      <c r="GX522" s="51"/>
      <c r="GY522" s="51"/>
      <c r="GZ522" s="51"/>
      <c r="HA522" s="51"/>
      <c r="HB522" s="51"/>
      <c r="HC522" s="51"/>
      <c r="HD522" s="51"/>
      <c r="HE522" s="51"/>
      <c r="HF522" s="51"/>
      <c r="HG522" s="51"/>
      <c r="HH522" s="51"/>
      <c r="HI522" s="51"/>
      <c r="HJ522" s="51"/>
      <c r="HK522" s="51"/>
      <c r="HL522" s="51"/>
      <c r="HM522" s="51"/>
      <c r="HN522" s="51"/>
      <c r="HO522" s="51"/>
      <c r="HP522" s="51"/>
      <c r="HQ522" s="51"/>
      <c r="HR522" s="51"/>
      <c r="HS522" s="51"/>
      <c r="HT522" s="51"/>
      <c r="HU522" s="51"/>
      <c r="HV522" s="51"/>
      <c r="HW522" s="51"/>
      <c r="HX522" s="51"/>
      <c r="HY522" s="51"/>
      <c r="HZ522" s="51"/>
      <c r="IA522" s="51"/>
      <c r="IB522" s="51"/>
      <c r="IC522" s="51"/>
      <c r="ID522" s="51"/>
      <c r="IE522" s="51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</row>
    <row r="523" spans="1:255" ht="12.75" customHeight="1" x14ac:dyDescent="0.2">
      <c r="A523" s="61"/>
      <c r="B523" s="61"/>
      <c r="C523" s="61"/>
      <c r="D523" s="61"/>
      <c r="E523" s="6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  <c r="GH523" s="51"/>
      <c r="GI523" s="51"/>
      <c r="GJ523" s="51"/>
      <c r="GK523" s="51"/>
      <c r="GL523" s="51"/>
      <c r="GM523" s="51"/>
      <c r="GN523" s="51"/>
      <c r="GO523" s="51"/>
      <c r="GP523" s="51"/>
      <c r="GQ523" s="51"/>
      <c r="GR523" s="51"/>
      <c r="GS523" s="51"/>
      <c r="GT523" s="51"/>
      <c r="GU523" s="51"/>
      <c r="GV523" s="51"/>
      <c r="GW523" s="51"/>
      <c r="GX523" s="51"/>
      <c r="GY523" s="51"/>
      <c r="GZ523" s="51"/>
      <c r="HA523" s="51"/>
      <c r="HB523" s="51"/>
      <c r="HC523" s="51"/>
      <c r="HD523" s="51"/>
      <c r="HE523" s="51"/>
      <c r="HF523" s="51"/>
      <c r="HG523" s="51"/>
      <c r="HH523" s="51"/>
      <c r="HI523" s="51"/>
      <c r="HJ523" s="51"/>
      <c r="HK523" s="51"/>
      <c r="HL523" s="51"/>
      <c r="HM523" s="51"/>
      <c r="HN523" s="51"/>
      <c r="HO523" s="51"/>
      <c r="HP523" s="51"/>
      <c r="HQ523" s="51"/>
      <c r="HR523" s="51"/>
      <c r="HS523" s="51"/>
      <c r="HT523" s="51"/>
      <c r="HU523" s="51"/>
      <c r="HV523" s="51"/>
      <c r="HW523" s="51"/>
      <c r="HX523" s="51"/>
      <c r="HY523" s="51"/>
      <c r="HZ523" s="51"/>
      <c r="IA523" s="51"/>
      <c r="IB523" s="51"/>
      <c r="IC523" s="51"/>
      <c r="ID523" s="51"/>
      <c r="IE523" s="51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</row>
    <row r="524" spans="1:255" ht="12.75" customHeight="1" x14ac:dyDescent="0.2">
      <c r="A524" s="61"/>
      <c r="B524" s="61"/>
      <c r="C524" s="61"/>
      <c r="D524" s="61"/>
      <c r="E524" s="6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  <c r="GH524" s="51"/>
      <c r="GI524" s="51"/>
      <c r="GJ524" s="51"/>
      <c r="GK524" s="51"/>
      <c r="GL524" s="51"/>
      <c r="GM524" s="51"/>
      <c r="GN524" s="51"/>
      <c r="GO524" s="51"/>
      <c r="GP524" s="51"/>
      <c r="GQ524" s="51"/>
      <c r="GR524" s="51"/>
      <c r="GS524" s="51"/>
      <c r="GT524" s="51"/>
      <c r="GU524" s="51"/>
      <c r="GV524" s="51"/>
      <c r="GW524" s="51"/>
      <c r="GX524" s="51"/>
      <c r="GY524" s="51"/>
      <c r="GZ524" s="51"/>
      <c r="HA524" s="51"/>
      <c r="HB524" s="51"/>
      <c r="HC524" s="51"/>
      <c r="HD524" s="51"/>
      <c r="HE524" s="51"/>
      <c r="HF524" s="51"/>
      <c r="HG524" s="51"/>
      <c r="HH524" s="51"/>
      <c r="HI524" s="51"/>
      <c r="HJ524" s="51"/>
      <c r="HK524" s="51"/>
      <c r="HL524" s="51"/>
      <c r="HM524" s="51"/>
      <c r="HN524" s="51"/>
      <c r="HO524" s="51"/>
      <c r="HP524" s="51"/>
      <c r="HQ524" s="51"/>
      <c r="HR524" s="51"/>
      <c r="HS524" s="51"/>
      <c r="HT524" s="51"/>
      <c r="HU524" s="51"/>
      <c r="HV524" s="51"/>
      <c r="HW524" s="51"/>
      <c r="HX524" s="51"/>
      <c r="HY524" s="51"/>
      <c r="HZ524" s="51"/>
      <c r="IA524" s="51"/>
      <c r="IB524" s="51"/>
      <c r="IC524" s="51"/>
      <c r="ID524" s="51"/>
      <c r="IE524" s="51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</row>
    <row r="525" spans="1:255" ht="12.75" customHeight="1" x14ac:dyDescent="0.2">
      <c r="A525" s="61"/>
      <c r="B525" s="61"/>
      <c r="C525" s="61"/>
      <c r="D525" s="61"/>
      <c r="E525" s="6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  <c r="GH525" s="51"/>
      <c r="GI525" s="51"/>
      <c r="GJ525" s="51"/>
      <c r="GK525" s="51"/>
      <c r="GL525" s="51"/>
      <c r="GM525" s="51"/>
      <c r="GN525" s="51"/>
      <c r="GO525" s="51"/>
      <c r="GP525" s="51"/>
      <c r="GQ525" s="51"/>
      <c r="GR525" s="51"/>
      <c r="GS525" s="51"/>
      <c r="GT525" s="51"/>
      <c r="GU525" s="51"/>
      <c r="GV525" s="51"/>
      <c r="GW525" s="51"/>
      <c r="GX525" s="51"/>
      <c r="GY525" s="51"/>
      <c r="GZ525" s="51"/>
      <c r="HA525" s="51"/>
      <c r="HB525" s="51"/>
      <c r="HC525" s="51"/>
      <c r="HD525" s="51"/>
      <c r="HE525" s="51"/>
      <c r="HF525" s="51"/>
      <c r="HG525" s="51"/>
      <c r="HH525" s="51"/>
      <c r="HI525" s="51"/>
      <c r="HJ525" s="51"/>
      <c r="HK525" s="51"/>
      <c r="HL525" s="51"/>
      <c r="HM525" s="51"/>
      <c r="HN525" s="51"/>
      <c r="HO525" s="51"/>
      <c r="HP525" s="51"/>
      <c r="HQ525" s="51"/>
      <c r="HR525" s="51"/>
      <c r="HS525" s="51"/>
      <c r="HT525" s="51"/>
      <c r="HU525" s="51"/>
      <c r="HV525" s="51"/>
      <c r="HW525" s="51"/>
      <c r="HX525" s="51"/>
      <c r="HY525" s="51"/>
      <c r="HZ525" s="51"/>
      <c r="IA525" s="51"/>
      <c r="IB525" s="51"/>
      <c r="IC525" s="51"/>
      <c r="ID525" s="51"/>
      <c r="IE525" s="51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</row>
    <row r="526" spans="1:255" ht="12.75" customHeight="1" x14ac:dyDescent="0.2">
      <c r="A526" s="61"/>
      <c r="B526" s="61"/>
      <c r="C526" s="61"/>
      <c r="D526" s="61"/>
      <c r="E526" s="6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  <c r="GH526" s="51"/>
      <c r="GI526" s="51"/>
      <c r="GJ526" s="51"/>
      <c r="GK526" s="51"/>
      <c r="GL526" s="51"/>
      <c r="GM526" s="51"/>
      <c r="GN526" s="51"/>
      <c r="GO526" s="51"/>
      <c r="GP526" s="51"/>
      <c r="GQ526" s="51"/>
      <c r="GR526" s="51"/>
      <c r="GS526" s="51"/>
      <c r="GT526" s="51"/>
      <c r="GU526" s="51"/>
      <c r="GV526" s="51"/>
      <c r="GW526" s="51"/>
      <c r="GX526" s="51"/>
      <c r="GY526" s="51"/>
      <c r="GZ526" s="51"/>
      <c r="HA526" s="51"/>
      <c r="HB526" s="51"/>
      <c r="HC526" s="51"/>
      <c r="HD526" s="51"/>
      <c r="HE526" s="51"/>
      <c r="HF526" s="51"/>
      <c r="HG526" s="51"/>
      <c r="HH526" s="51"/>
      <c r="HI526" s="51"/>
      <c r="HJ526" s="51"/>
      <c r="HK526" s="51"/>
      <c r="HL526" s="51"/>
      <c r="HM526" s="51"/>
      <c r="HN526" s="51"/>
      <c r="HO526" s="51"/>
      <c r="HP526" s="51"/>
      <c r="HQ526" s="51"/>
      <c r="HR526" s="51"/>
      <c r="HS526" s="51"/>
      <c r="HT526" s="51"/>
      <c r="HU526" s="51"/>
      <c r="HV526" s="51"/>
      <c r="HW526" s="51"/>
      <c r="HX526" s="51"/>
      <c r="HY526" s="51"/>
      <c r="HZ526" s="51"/>
      <c r="IA526" s="51"/>
      <c r="IB526" s="51"/>
      <c r="IC526" s="51"/>
      <c r="ID526" s="51"/>
      <c r="IE526" s="51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</row>
    <row r="527" spans="1:255" ht="12.75" customHeight="1" x14ac:dyDescent="0.2">
      <c r="A527" s="61"/>
      <c r="B527" s="61"/>
      <c r="C527" s="61"/>
      <c r="D527" s="61"/>
      <c r="E527" s="6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  <c r="GH527" s="51"/>
      <c r="GI527" s="51"/>
      <c r="GJ527" s="51"/>
      <c r="GK527" s="51"/>
      <c r="GL527" s="51"/>
      <c r="GM527" s="51"/>
      <c r="GN527" s="51"/>
      <c r="GO527" s="51"/>
      <c r="GP527" s="51"/>
      <c r="GQ527" s="51"/>
      <c r="GR527" s="51"/>
      <c r="GS527" s="51"/>
      <c r="GT527" s="51"/>
      <c r="GU527" s="51"/>
      <c r="GV527" s="51"/>
      <c r="GW527" s="51"/>
      <c r="GX527" s="51"/>
      <c r="GY527" s="51"/>
      <c r="GZ527" s="51"/>
      <c r="HA527" s="51"/>
      <c r="HB527" s="51"/>
      <c r="HC527" s="51"/>
      <c r="HD527" s="51"/>
      <c r="HE527" s="51"/>
      <c r="HF527" s="51"/>
      <c r="HG527" s="51"/>
      <c r="HH527" s="51"/>
      <c r="HI527" s="51"/>
      <c r="HJ527" s="51"/>
      <c r="HK527" s="51"/>
      <c r="HL527" s="51"/>
      <c r="HM527" s="51"/>
      <c r="HN527" s="51"/>
      <c r="HO527" s="51"/>
      <c r="HP527" s="51"/>
      <c r="HQ527" s="51"/>
      <c r="HR527" s="51"/>
      <c r="HS527" s="51"/>
      <c r="HT527" s="51"/>
      <c r="HU527" s="51"/>
      <c r="HV527" s="51"/>
      <c r="HW527" s="51"/>
      <c r="HX527" s="51"/>
      <c r="HY527" s="51"/>
      <c r="HZ527" s="51"/>
      <c r="IA527" s="51"/>
      <c r="IB527" s="51"/>
      <c r="IC527" s="51"/>
      <c r="ID527" s="51"/>
      <c r="IE527" s="51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</row>
    <row r="528" spans="1:255" ht="12.75" customHeight="1" x14ac:dyDescent="0.2">
      <c r="A528" s="61"/>
      <c r="B528" s="61"/>
      <c r="C528" s="61"/>
      <c r="D528" s="61"/>
      <c r="E528" s="6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  <c r="GH528" s="51"/>
      <c r="GI528" s="51"/>
      <c r="GJ528" s="51"/>
      <c r="GK528" s="51"/>
      <c r="GL528" s="51"/>
      <c r="GM528" s="51"/>
      <c r="GN528" s="51"/>
      <c r="GO528" s="51"/>
      <c r="GP528" s="51"/>
      <c r="GQ528" s="51"/>
      <c r="GR528" s="51"/>
      <c r="GS528" s="51"/>
      <c r="GT528" s="51"/>
      <c r="GU528" s="51"/>
      <c r="GV528" s="51"/>
      <c r="GW528" s="51"/>
      <c r="GX528" s="51"/>
      <c r="GY528" s="51"/>
      <c r="GZ528" s="51"/>
      <c r="HA528" s="51"/>
      <c r="HB528" s="51"/>
      <c r="HC528" s="51"/>
      <c r="HD528" s="51"/>
      <c r="HE528" s="51"/>
      <c r="HF528" s="51"/>
      <c r="HG528" s="51"/>
      <c r="HH528" s="51"/>
      <c r="HI528" s="51"/>
      <c r="HJ528" s="51"/>
      <c r="HK528" s="51"/>
      <c r="HL528" s="51"/>
      <c r="HM528" s="51"/>
      <c r="HN528" s="51"/>
      <c r="HO528" s="51"/>
      <c r="HP528" s="51"/>
      <c r="HQ528" s="51"/>
      <c r="HR528" s="51"/>
      <c r="HS528" s="51"/>
      <c r="HT528" s="51"/>
      <c r="HU528" s="51"/>
      <c r="HV528" s="51"/>
      <c r="HW528" s="51"/>
      <c r="HX528" s="51"/>
      <c r="HY528" s="51"/>
      <c r="HZ528" s="51"/>
      <c r="IA528" s="51"/>
      <c r="IB528" s="51"/>
      <c r="IC528" s="51"/>
      <c r="ID528" s="51"/>
      <c r="IE528" s="51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</row>
    <row r="529" spans="1:255" ht="12.75" customHeight="1" x14ac:dyDescent="0.2">
      <c r="A529" s="61"/>
      <c r="B529" s="61"/>
      <c r="C529" s="61"/>
      <c r="D529" s="61"/>
      <c r="E529" s="6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  <c r="GH529" s="51"/>
      <c r="GI529" s="51"/>
      <c r="GJ529" s="51"/>
      <c r="GK529" s="51"/>
      <c r="GL529" s="51"/>
      <c r="GM529" s="51"/>
      <c r="GN529" s="51"/>
      <c r="GO529" s="51"/>
      <c r="GP529" s="51"/>
      <c r="GQ529" s="51"/>
      <c r="GR529" s="51"/>
      <c r="GS529" s="51"/>
      <c r="GT529" s="51"/>
      <c r="GU529" s="51"/>
      <c r="GV529" s="51"/>
      <c r="GW529" s="51"/>
      <c r="GX529" s="51"/>
      <c r="GY529" s="51"/>
      <c r="GZ529" s="51"/>
      <c r="HA529" s="51"/>
      <c r="HB529" s="51"/>
      <c r="HC529" s="51"/>
      <c r="HD529" s="51"/>
      <c r="HE529" s="51"/>
      <c r="HF529" s="51"/>
      <c r="HG529" s="51"/>
      <c r="HH529" s="51"/>
      <c r="HI529" s="51"/>
      <c r="HJ529" s="51"/>
      <c r="HK529" s="51"/>
      <c r="HL529" s="51"/>
      <c r="HM529" s="51"/>
      <c r="HN529" s="51"/>
      <c r="HO529" s="51"/>
      <c r="HP529" s="51"/>
      <c r="HQ529" s="51"/>
      <c r="HR529" s="51"/>
      <c r="HS529" s="51"/>
      <c r="HT529" s="51"/>
      <c r="HU529" s="51"/>
      <c r="HV529" s="51"/>
      <c r="HW529" s="51"/>
      <c r="HX529" s="51"/>
      <c r="HY529" s="51"/>
      <c r="HZ529" s="51"/>
      <c r="IA529" s="51"/>
      <c r="IB529" s="51"/>
      <c r="IC529" s="51"/>
      <c r="ID529" s="51"/>
      <c r="IE529" s="51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</row>
    <row r="530" spans="1:255" ht="12.75" customHeight="1" x14ac:dyDescent="0.2">
      <c r="A530" s="61"/>
      <c r="B530" s="61"/>
      <c r="C530" s="61"/>
      <c r="D530" s="61"/>
      <c r="E530" s="6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  <c r="GH530" s="51"/>
      <c r="GI530" s="51"/>
      <c r="GJ530" s="51"/>
      <c r="GK530" s="51"/>
      <c r="GL530" s="51"/>
      <c r="GM530" s="51"/>
      <c r="GN530" s="51"/>
      <c r="GO530" s="51"/>
      <c r="GP530" s="51"/>
      <c r="GQ530" s="51"/>
      <c r="GR530" s="51"/>
      <c r="GS530" s="51"/>
      <c r="GT530" s="51"/>
      <c r="GU530" s="51"/>
      <c r="GV530" s="51"/>
      <c r="GW530" s="51"/>
      <c r="GX530" s="51"/>
      <c r="GY530" s="51"/>
      <c r="GZ530" s="51"/>
      <c r="HA530" s="51"/>
      <c r="HB530" s="51"/>
      <c r="HC530" s="51"/>
      <c r="HD530" s="51"/>
      <c r="HE530" s="51"/>
      <c r="HF530" s="51"/>
      <c r="HG530" s="51"/>
      <c r="HH530" s="51"/>
      <c r="HI530" s="51"/>
      <c r="HJ530" s="51"/>
      <c r="HK530" s="51"/>
      <c r="HL530" s="51"/>
      <c r="HM530" s="51"/>
      <c r="HN530" s="51"/>
      <c r="HO530" s="51"/>
      <c r="HP530" s="51"/>
      <c r="HQ530" s="51"/>
      <c r="HR530" s="51"/>
      <c r="HS530" s="51"/>
      <c r="HT530" s="51"/>
      <c r="HU530" s="51"/>
      <c r="HV530" s="51"/>
      <c r="HW530" s="51"/>
      <c r="HX530" s="51"/>
      <c r="HY530" s="51"/>
      <c r="HZ530" s="51"/>
      <c r="IA530" s="51"/>
      <c r="IB530" s="51"/>
      <c r="IC530" s="51"/>
      <c r="ID530" s="51"/>
      <c r="IE530" s="51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</row>
    <row r="531" spans="1:255" ht="12.75" customHeight="1" x14ac:dyDescent="0.2">
      <c r="A531" s="61"/>
      <c r="B531" s="61"/>
      <c r="C531" s="61"/>
      <c r="D531" s="61"/>
      <c r="E531" s="6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  <c r="GH531" s="51"/>
      <c r="GI531" s="51"/>
      <c r="GJ531" s="51"/>
      <c r="GK531" s="51"/>
      <c r="GL531" s="51"/>
      <c r="GM531" s="51"/>
      <c r="GN531" s="51"/>
      <c r="GO531" s="51"/>
      <c r="GP531" s="51"/>
      <c r="GQ531" s="51"/>
      <c r="GR531" s="51"/>
      <c r="GS531" s="51"/>
      <c r="GT531" s="51"/>
      <c r="GU531" s="51"/>
      <c r="GV531" s="51"/>
      <c r="GW531" s="51"/>
      <c r="GX531" s="51"/>
      <c r="GY531" s="51"/>
      <c r="GZ531" s="51"/>
      <c r="HA531" s="51"/>
      <c r="HB531" s="51"/>
      <c r="HC531" s="51"/>
      <c r="HD531" s="51"/>
      <c r="HE531" s="51"/>
      <c r="HF531" s="51"/>
      <c r="HG531" s="51"/>
      <c r="HH531" s="51"/>
      <c r="HI531" s="51"/>
      <c r="HJ531" s="51"/>
      <c r="HK531" s="51"/>
      <c r="HL531" s="51"/>
      <c r="HM531" s="51"/>
      <c r="HN531" s="51"/>
      <c r="HO531" s="51"/>
      <c r="HP531" s="51"/>
      <c r="HQ531" s="51"/>
      <c r="HR531" s="51"/>
      <c r="HS531" s="51"/>
      <c r="HT531" s="51"/>
      <c r="HU531" s="51"/>
      <c r="HV531" s="51"/>
      <c r="HW531" s="51"/>
      <c r="HX531" s="51"/>
      <c r="HY531" s="51"/>
      <c r="HZ531" s="51"/>
      <c r="IA531" s="51"/>
      <c r="IB531" s="51"/>
      <c r="IC531" s="51"/>
      <c r="ID531" s="51"/>
      <c r="IE531" s="51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</row>
    <row r="532" spans="1:255" ht="12.75" customHeight="1" x14ac:dyDescent="0.2">
      <c r="A532" s="61"/>
      <c r="B532" s="61"/>
      <c r="C532" s="61"/>
      <c r="D532" s="61"/>
      <c r="E532" s="6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  <c r="GH532" s="51"/>
      <c r="GI532" s="51"/>
      <c r="GJ532" s="51"/>
      <c r="GK532" s="51"/>
      <c r="GL532" s="51"/>
      <c r="GM532" s="51"/>
      <c r="GN532" s="51"/>
      <c r="GO532" s="51"/>
      <c r="GP532" s="51"/>
      <c r="GQ532" s="51"/>
      <c r="GR532" s="51"/>
      <c r="GS532" s="51"/>
      <c r="GT532" s="51"/>
      <c r="GU532" s="51"/>
      <c r="GV532" s="51"/>
      <c r="GW532" s="51"/>
      <c r="GX532" s="51"/>
      <c r="GY532" s="51"/>
      <c r="GZ532" s="51"/>
      <c r="HA532" s="51"/>
      <c r="HB532" s="51"/>
      <c r="HC532" s="51"/>
      <c r="HD532" s="51"/>
      <c r="HE532" s="51"/>
      <c r="HF532" s="51"/>
      <c r="HG532" s="51"/>
      <c r="HH532" s="51"/>
      <c r="HI532" s="51"/>
      <c r="HJ532" s="51"/>
      <c r="HK532" s="51"/>
      <c r="HL532" s="51"/>
      <c r="HM532" s="51"/>
      <c r="HN532" s="51"/>
      <c r="HO532" s="51"/>
      <c r="HP532" s="51"/>
      <c r="HQ532" s="51"/>
      <c r="HR532" s="51"/>
      <c r="HS532" s="51"/>
      <c r="HT532" s="51"/>
      <c r="HU532" s="51"/>
      <c r="HV532" s="51"/>
      <c r="HW532" s="51"/>
      <c r="HX532" s="51"/>
      <c r="HY532" s="51"/>
      <c r="HZ532" s="51"/>
      <c r="IA532" s="51"/>
      <c r="IB532" s="51"/>
      <c r="IC532" s="51"/>
      <c r="ID532" s="51"/>
      <c r="IE532" s="51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</row>
    <row r="533" spans="1:255" ht="12.75" customHeight="1" x14ac:dyDescent="0.2">
      <c r="A533" s="61"/>
      <c r="B533" s="61"/>
      <c r="C533" s="61"/>
      <c r="D533" s="61"/>
      <c r="E533" s="6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  <c r="GH533" s="51"/>
      <c r="GI533" s="51"/>
      <c r="GJ533" s="51"/>
      <c r="GK533" s="51"/>
      <c r="GL533" s="51"/>
      <c r="GM533" s="51"/>
      <c r="GN533" s="51"/>
      <c r="GO533" s="51"/>
      <c r="GP533" s="51"/>
      <c r="GQ533" s="51"/>
      <c r="GR533" s="51"/>
      <c r="GS533" s="51"/>
      <c r="GT533" s="51"/>
      <c r="GU533" s="51"/>
      <c r="GV533" s="51"/>
      <c r="GW533" s="51"/>
      <c r="GX533" s="51"/>
      <c r="GY533" s="51"/>
      <c r="GZ533" s="51"/>
      <c r="HA533" s="51"/>
      <c r="HB533" s="51"/>
      <c r="HC533" s="51"/>
      <c r="HD533" s="51"/>
      <c r="HE533" s="51"/>
      <c r="HF533" s="51"/>
      <c r="HG533" s="51"/>
      <c r="HH533" s="51"/>
      <c r="HI533" s="51"/>
      <c r="HJ533" s="51"/>
      <c r="HK533" s="51"/>
      <c r="HL533" s="51"/>
      <c r="HM533" s="51"/>
      <c r="HN533" s="51"/>
      <c r="HO533" s="51"/>
      <c r="HP533" s="51"/>
      <c r="HQ533" s="51"/>
      <c r="HR533" s="51"/>
      <c r="HS533" s="51"/>
      <c r="HT533" s="51"/>
      <c r="HU533" s="51"/>
      <c r="HV533" s="51"/>
      <c r="HW533" s="51"/>
      <c r="HX533" s="51"/>
      <c r="HY533" s="51"/>
      <c r="HZ533" s="51"/>
      <c r="IA533" s="51"/>
      <c r="IB533" s="51"/>
      <c r="IC533" s="51"/>
      <c r="ID533" s="51"/>
      <c r="IE533" s="51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</row>
    <row r="534" spans="1:255" ht="12.75" customHeight="1" x14ac:dyDescent="0.2">
      <c r="A534" s="61"/>
      <c r="B534" s="61"/>
      <c r="C534" s="61"/>
      <c r="D534" s="61"/>
      <c r="E534" s="6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  <c r="GH534" s="51"/>
      <c r="GI534" s="51"/>
      <c r="GJ534" s="51"/>
      <c r="GK534" s="51"/>
      <c r="GL534" s="51"/>
      <c r="GM534" s="51"/>
      <c r="GN534" s="51"/>
      <c r="GO534" s="51"/>
      <c r="GP534" s="51"/>
      <c r="GQ534" s="51"/>
      <c r="GR534" s="51"/>
      <c r="GS534" s="51"/>
      <c r="GT534" s="51"/>
      <c r="GU534" s="51"/>
      <c r="GV534" s="51"/>
      <c r="GW534" s="51"/>
      <c r="GX534" s="51"/>
      <c r="GY534" s="51"/>
      <c r="GZ534" s="51"/>
      <c r="HA534" s="51"/>
      <c r="HB534" s="51"/>
      <c r="HC534" s="51"/>
      <c r="HD534" s="51"/>
      <c r="HE534" s="51"/>
      <c r="HF534" s="51"/>
      <c r="HG534" s="51"/>
      <c r="HH534" s="51"/>
      <c r="HI534" s="51"/>
      <c r="HJ534" s="51"/>
      <c r="HK534" s="51"/>
      <c r="HL534" s="51"/>
      <c r="HM534" s="51"/>
      <c r="HN534" s="51"/>
      <c r="HO534" s="51"/>
      <c r="HP534" s="51"/>
      <c r="HQ534" s="51"/>
      <c r="HR534" s="51"/>
      <c r="HS534" s="51"/>
      <c r="HT534" s="51"/>
      <c r="HU534" s="51"/>
      <c r="HV534" s="51"/>
      <c r="HW534" s="51"/>
      <c r="HX534" s="51"/>
      <c r="HY534" s="51"/>
      <c r="HZ534" s="51"/>
      <c r="IA534" s="51"/>
      <c r="IB534" s="51"/>
      <c r="IC534" s="51"/>
      <c r="ID534" s="51"/>
      <c r="IE534" s="51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</row>
    <row r="535" spans="1:255" ht="12.75" customHeight="1" x14ac:dyDescent="0.2">
      <c r="A535" s="61"/>
      <c r="B535" s="61"/>
      <c r="C535" s="61"/>
      <c r="D535" s="61"/>
      <c r="E535" s="6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  <c r="GH535" s="51"/>
      <c r="GI535" s="51"/>
      <c r="GJ535" s="51"/>
      <c r="GK535" s="51"/>
      <c r="GL535" s="51"/>
      <c r="GM535" s="51"/>
      <c r="GN535" s="51"/>
      <c r="GO535" s="51"/>
      <c r="GP535" s="51"/>
      <c r="GQ535" s="51"/>
      <c r="GR535" s="51"/>
      <c r="GS535" s="51"/>
      <c r="GT535" s="51"/>
      <c r="GU535" s="51"/>
      <c r="GV535" s="51"/>
      <c r="GW535" s="51"/>
      <c r="GX535" s="51"/>
      <c r="GY535" s="51"/>
      <c r="GZ535" s="51"/>
      <c r="HA535" s="51"/>
      <c r="HB535" s="51"/>
      <c r="HC535" s="51"/>
      <c r="HD535" s="51"/>
      <c r="HE535" s="51"/>
      <c r="HF535" s="51"/>
      <c r="HG535" s="51"/>
      <c r="HH535" s="51"/>
      <c r="HI535" s="51"/>
      <c r="HJ535" s="51"/>
      <c r="HK535" s="51"/>
      <c r="HL535" s="51"/>
      <c r="HM535" s="51"/>
      <c r="HN535" s="51"/>
      <c r="HO535" s="51"/>
      <c r="HP535" s="51"/>
      <c r="HQ535" s="51"/>
      <c r="HR535" s="51"/>
      <c r="HS535" s="51"/>
      <c r="HT535" s="51"/>
      <c r="HU535" s="51"/>
      <c r="HV535" s="51"/>
      <c r="HW535" s="51"/>
      <c r="HX535" s="51"/>
      <c r="HY535" s="51"/>
      <c r="HZ535" s="51"/>
      <c r="IA535" s="51"/>
      <c r="IB535" s="51"/>
      <c r="IC535" s="51"/>
      <c r="ID535" s="51"/>
      <c r="IE535" s="51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</row>
    <row r="536" spans="1:255" ht="12.75" customHeight="1" x14ac:dyDescent="0.2">
      <c r="A536" s="61"/>
      <c r="B536" s="61"/>
      <c r="C536" s="61"/>
      <c r="D536" s="61"/>
      <c r="E536" s="6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  <c r="GH536" s="51"/>
      <c r="GI536" s="51"/>
      <c r="GJ536" s="51"/>
      <c r="GK536" s="51"/>
      <c r="GL536" s="51"/>
      <c r="GM536" s="51"/>
      <c r="GN536" s="51"/>
      <c r="GO536" s="51"/>
      <c r="GP536" s="51"/>
      <c r="GQ536" s="51"/>
      <c r="GR536" s="51"/>
      <c r="GS536" s="51"/>
      <c r="GT536" s="51"/>
      <c r="GU536" s="51"/>
      <c r="GV536" s="51"/>
      <c r="GW536" s="51"/>
      <c r="GX536" s="51"/>
      <c r="GY536" s="51"/>
      <c r="GZ536" s="51"/>
      <c r="HA536" s="51"/>
      <c r="HB536" s="51"/>
      <c r="HC536" s="51"/>
      <c r="HD536" s="51"/>
      <c r="HE536" s="51"/>
      <c r="HF536" s="51"/>
      <c r="HG536" s="51"/>
      <c r="HH536" s="51"/>
      <c r="HI536" s="51"/>
      <c r="HJ536" s="51"/>
      <c r="HK536" s="51"/>
      <c r="HL536" s="51"/>
      <c r="HM536" s="51"/>
      <c r="HN536" s="51"/>
      <c r="HO536" s="51"/>
      <c r="HP536" s="51"/>
      <c r="HQ536" s="51"/>
      <c r="HR536" s="51"/>
      <c r="HS536" s="51"/>
      <c r="HT536" s="51"/>
      <c r="HU536" s="51"/>
      <c r="HV536" s="51"/>
      <c r="HW536" s="51"/>
      <c r="HX536" s="51"/>
      <c r="HY536" s="51"/>
      <c r="HZ536" s="51"/>
      <c r="IA536" s="51"/>
      <c r="IB536" s="51"/>
      <c r="IC536" s="51"/>
      <c r="ID536" s="51"/>
      <c r="IE536" s="51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</row>
    <row r="537" spans="1:255" ht="12.75" customHeight="1" x14ac:dyDescent="0.2">
      <c r="A537" s="61"/>
      <c r="B537" s="61"/>
      <c r="C537" s="61"/>
      <c r="D537" s="61"/>
      <c r="E537" s="6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  <c r="GH537" s="51"/>
      <c r="GI537" s="51"/>
      <c r="GJ537" s="51"/>
      <c r="GK537" s="51"/>
      <c r="GL537" s="51"/>
      <c r="GM537" s="51"/>
      <c r="GN537" s="51"/>
      <c r="GO537" s="51"/>
      <c r="GP537" s="51"/>
      <c r="GQ537" s="51"/>
      <c r="GR537" s="51"/>
      <c r="GS537" s="51"/>
      <c r="GT537" s="51"/>
      <c r="GU537" s="51"/>
      <c r="GV537" s="51"/>
      <c r="GW537" s="51"/>
      <c r="GX537" s="51"/>
      <c r="GY537" s="51"/>
      <c r="GZ537" s="51"/>
      <c r="HA537" s="51"/>
      <c r="HB537" s="51"/>
      <c r="HC537" s="51"/>
      <c r="HD537" s="51"/>
      <c r="HE537" s="51"/>
      <c r="HF537" s="51"/>
      <c r="HG537" s="51"/>
      <c r="HH537" s="51"/>
      <c r="HI537" s="51"/>
      <c r="HJ537" s="51"/>
      <c r="HK537" s="51"/>
      <c r="HL537" s="51"/>
      <c r="HM537" s="51"/>
      <c r="HN537" s="51"/>
      <c r="HO537" s="51"/>
      <c r="HP537" s="51"/>
      <c r="HQ537" s="51"/>
      <c r="HR537" s="51"/>
      <c r="HS537" s="51"/>
      <c r="HT537" s="51"/>
      <c r="HU537" s="51"/>
      <c r="HV537" s="51"/>
      <c r="HW537" s="51"/>
      <c r="HX537" s="51"/>
      <c r="HY537" s="51"/>
      <c r="HZ537" s="51"/>
      <c r="IA537" s="51"/>
      <c r="IB537" s="51"/>
      <c r="IC537" s="51"/>
      <c r="ID537" s="51"/>
      <c r="IE537" s="51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</row>
    <row r="538" spans="1:255" ht="12.75" customHeight="1" x14ac:dyDescent="0.2">
      <c r="A538" s="61"/>
      <c r="B538" s="61"/>
      <c r="C538" s="61"/>
      <c r="D538" s="61"/>
      <c r="E538" s="6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  <c r="GH538" s="51"/>
      <c r="GI538" s="51"/>
      <c r="GJ538" s="51"/>
      <c r="GK538" s="51"/>
      <c r="GL538" s="51"/>
      <c r="GM538" s="51"/>
      <c r="GN538" s="51"/>
      <c r="GO538" s="51"/>
      <c r="GP538" s="51"/>
      <c r="GQ538" s="51"/>
      <c r="GR538" s="51"/>
      <c r="GS538" s="51"/>
      <c r="GT538" s="51"/>
      <c r="GU538" s="51"/>
      <c r="GV538" s="51"/>
      <c r="GW538" s="51"/>
      <c r="GX538" s="51"/>
      <c r="GY538" s="51"/>
      <c r="GZ538" s="51"/>
      <c r="HA538" s="51"/>
      <c r="HB538" s="51"/>
      <c r="HC538" s="51"/>
      <c r="HD538" s="51"/>
      <c r="HE538" s="51"/>
      <c r="HF538" s="51"/>
      <c r="HG538" s="51"/>
      <c r="HH538" s="51"/>
      <c r="HI538" s="51"/>
      <c r="HJ538" s="51"/>
      <c r="HK538" s="51"/>
      <c r="HL538" s="51"/>
      <c r="HM538" s="51"/>
      <c r="HN538" s="51"/>
      <c r="HO538" s="51"/>
      <c r="HP538" s="51"/>
      <c r="HQ538" s="51"/>
      <c r="HR538" s="51"/>
      <c r="HS538" s="51"/>
      <c r="HT538" s="51"/>
      <c r="HU538" s="51"/>
      <c r="HV538" s="51"/>
      <c r="HW538" s="51"/>
      <c r="HX538" s="51"/>
      <c r="HY538" s="51"/>
      <c r="HZ538" s="51"/>
      <c r="IA538" s="51"/>
      <c r="IB538" s="51"/>
      <c r="IC538" s="51"/>
      <c r="ID538" s="51"/>
      <c r="IE538" s="51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</row>
    <row r="539" spans="1:255" ht="12.75" customHeight="1" x14ac:dyDescent="0.2">
      <c r="A539" s="61"/>
      <c r="B539" s="61"/>
      <c r="C539" s="61"/>
      <c r="D539" s="61"/>
      <c r="E539" s="6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  <c r="GH539" s="51"/>
      <c r="GI539" s="51"/>
      <c r="GJ539" s="51"/>
      <c r="GK539" s="51"/>
      <c r="GL539" s="51"/>
      <c r="GM539" s="51"/>
      <c r="GN539" s="51"/>
      <c r="GO539" s="51"/>
      <c r="GP539" s="51"/>
      <c r="GQ539" s="51"/>
      <c r="GR539" s="51"/>
      <c r="GS539" s="51"/>
      <c r="GT539" s="51"/>
      <c r="GU539" s="51"/>
      <c r="GV539" s="51"/>
      <c r="GW539" s="51"/>
      <c r="GX539" s="51"/>
      <c r="GY539" s="51"/>
      <c r="GZ539" s="51"/>
      <c r="HA539" s="51"/>
      <c r="HB539" s="51"/>
      <c r="HC539" s="51"/>
      <c r="HD539" s="51"/>
      <c r="HE539" s="51"/>
      <c r="HF539" s="51"/>
      <c r="HG539" s="51"/>
      <c r="HH539" s="51"/>
      <c r="HI539" s="51"/>
      <c r="HJ539" s="51"/>
      <c r="HK539" s="51"/>
      <c r="HL539" s="51"/>
      <c r="HM539" s="51"/>
      <c r="HN539" s="51"/>
      <c r="HO539" s="51"/>
      <c r="HP539" s="51"/>
      <c r="HQ539" s="51"/>
      <c r="HR539" s="51"/>
      <c r="HS539" s="51"/>
      <c r="HT539" s="51"/>
      <c r="HU539" s="51"/>
      <c r="HV539" s="51"/>
      <c r="HW539" s="51"/>
      <c r="HX539" s="51"/>
      <c r="HY539" s="51"/>
      <c r="HZ539" s="51"/>
      <c r="IA539" s="51"/>
      <c r="IB539" s="51"/>
      <c r="IC539" s="51"/>
      <c r="ID539" s="51"/>
      <c r="IE539" s="51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</row>
    <row r="540" spans="1:255" ht="12.75" customHeight="1" x14ac:dyDescent="0.2">
      <c r="A540" s="61"/>
      <c r="B540" s="61"/>
      <c r="C540" s="61"/>
      <c r="D540" s="61"/>
      <c r="E540" s="6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  <c r="GH540" s="51"/>
      <c r="GI540" s="51"/>
      <c r="GJ540" s="51"/>
      <c r="GK540" s="51"/>
      <c r="GL540" s="51"/>
      <c r="GM540" s="51"/>
      <c r="GN540" s="51"/>
      <c r="GO540" s="51"/>
      <c r="GP540" s="51"/>
      <c r="GQ540" s="51"/>
      <c r="GR540" s="51"/>
      <c r="GS540" s="51"/>
      <c r="GT540" s="51"/>
      <c r="GU540" s="51"/>
      <c r="GV540" s="51"/>
      <c r="GW540" s="51"/>
      <c r="GX540" s="51"/>
      <c r="GY540" s="51"/>
      <c r="GZ540" s="51"/>
      <c r="HA540" s="51"/>
      <c r="HB540" s="51"/>
      <c r="HC540" s="51"/>
      <c r="HD540" s="51"/>
      <c r="HE540" s="51"/>
      <c r="HF540" s="51"/>
      <c r="HG540" s="51"/>
      <c r="HH540" s="51"/>
      <c r="HI540" s="51"/>
      <c r="HJ540" s="51"/>
      <c r="HK540" s="51"/>
      <c r="HL540" s="51"/>
      <c r="HM540" s="51"/>
      <c r="HN540" s="51"/>
      <c r="HO540" s="51"/>
      <c r="HP540" s="51"/>
      <c r="HQ540" s="51"/>
      <c r="HR540" s="51"/>
      <c r="HS540" s="51"/>
      <c r="HT540" s="51"/>
      <c r="HU540" s="51"/>
      <c r="HV540" s="51"/>
      <c r="HW540" s="51"/>
      <c r="HX540" s="51"/>
      <c r="HY540" s="51"/>
      <c r="HZ540" s="51"/>
      <c r="IA540" s="51"/>
      <c r="IB540" s="51"/>
      <c r="IC540" s="51"/>
      <c r="ID540" s="51"/>
      <c r="IE540" s="51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</row>
    <row r="541" spans="1:255" ht="12.75" customHeight="1" x14ac:dyDescent="0.2">
      <c r="A541" s="61"/>
      <c r="B541" s="61"/>
      <c r="C541" s="61"/>
      <c r="D541" s="61"/>
      <c r="E541" s="6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  <c r="GH541" s="51"/>
      <c r="GI541" s="51"/>
      <c r="GJ541" s="51"/>
      <c r="GK541" s="51"/>
      <c r="GL541" s="51"/>
      <c r="GM541" s="51"/>
      <c r="GN541" s="51"/>
      <c r="GO541" s="51"/>
      <c r="GP541" s="51"/>
      <c r="GQ541" s="51"/>
      <c r="GR541" s="51"/>
      <c r="GS541" s="51"/>
      <c r="GT541" s="51"/>
      <c r="GU541" s="51"/>
      <c r="GV541" s="51"/>
      <c r="GW541" s="51"/>
      <c r="GX541" s="51"/>
      <c r="GY541" s="51"/>
      <c r="GZ541" s="51"/>
      <c r="HA541" s="51"/>
      <c r="HB541" s="51"/>
      <c r="HC541" s="51"/>
      <c r="HD541" s="51"/>
      <c r="HE541" s="51"/>
      <c r="HF541" s="51"/>
      <c r="HG541" s="51"/>
      <c r="HH541" s="51"/>
      <c r="HI541" s="51"/>
      <c r="HJ541" s="51"/>
      <c r="HK541" s="51"/>
      <c r="HL541" s="51"/>
      <c r="HM541" s="51"/>
      <c r="HN541" s="51"/>
      <c r="HO541" s="51"/>
      <c r="HP541" s="51"/>
      <c r="HQ541" s="51"/>
      <c r="HR541" s="51"/>
      <c r="HS541" s="51"/>
      <c r="HT541" s="51"/>
      <c r="HU541" s="51"/>
      <c r="HV541" s="51"/>
      <c r="HW541" s="51"/>
      <c r="HX541" s="51"/>
      <c r="HY541" s="51"/>
      <c r="HZ541" s="51"/>
      <c r="IA541" s="51"/>
      <c r="IB541" s="51"/>
      <c r="IC541" s="51"/>
      <c r="ID541" s="51"/>
      <c r="IE541" s="51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</row>
    <row r="542" spans="1:255" ht="12.75" customHeight="1" x14ac:dyDescent="0.2">
      <c r="A542" s="61"/>
      <c r="B542" s="61"/>
      <c r="C542" s="61"/>
      <c r="D542" s="61"/>
      <c r="E542" s="6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  <c r="GH542" s="51"/>
      <c r="GI542" s="51"/>
      <c r="GJ542" s="51"/>
      <c r="GK542" s="51"/>
      <c r="GL542" s="51"/>
      <c r="GM542" s="51"/>
      <c r="GN542" s="51"/>
      <c r="GO542" s="51"/>
      <c r="GP542" s="51"/>
      <c r="GQ542" s="51"/>
      <c r="GR542" s="51"/>
      <c r="GS542" s="51"/>
      <c r="GT542" s="51"/>
      <c r="GU542" s="51"/>
      <c r="GV542" s="51"/>
      <c r="GW542" s="51"/>
      <c r="GX542" s="51"/>
      <c r="GY542" s="51"/>
      <c r="GZ542" s="51"/>
      <c r="HA542" s="51"/>
      <c r="HB542" s="51"/>
      <c r="HC542" s="51"/>
      <c r="HD542" s="51"/>
      <c r="HE542" s="51"/>
      <c r="HF542" s="51"/>
      <c r="HG542" s="51"/>
      <c r="HH542" s="51"/>
      <c r="HI542" s="51"/>
      <c r="HJ542" s="51"/>
      <c r="HK542" s="51"/>
      <c r="HL542" s="51"/>
      <c r="HM542" s="51"/>
      <c r="HN542" s="51"/>
      <c r="HO542" s="51"/>
      <c r="HP542" s="51"/>
      <c r="HQ542" s="51"/>
      <c r="HR542" s="51"/>
      <c r="HS542" s="51"/>
      <c r="HT542" s="51"/>
      <c r="HU542" s="51"/>
      <c r="HV542" s="51"/>
      <c r="HW542" s="51"/>
      <c r="HX542" s="51"/>
      <c r="HY542" s="51"/>
      <c r="HZ542" s="51"/>
      <c r="IA542" s="51"/>
      <c r="IB542" s="51"/>
      <c r="IC542" s="51"/>
      <c r="ID542" s="51"/>
      <c r="IE542" s="51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</row>
    <row r="543" spans="1:255" ht="12.75" customHeight="1" x14ac:dyDescent="0.2">
      <c r="A543" s="61"/>
      <c r="B543" s="61"/>
      <c r="C543" s="61"/>
      <c r="D543" s="61"/>
      <c r="E543" s="6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  <c r="GH543" s="51"/>
      <c r="GI543" s="51"/>
      <c r="GJ543" s="51"/>
      <c r="GK543" s="51"/>
      <c r="GL543" s="51"/>
      <c r="GM543" s="51"/>
      <c r="GN543" s="51"/>
      <c r="GO543" s="51"/>
      <c r="GP543" s="51"/>
      <c r="GQ543" s="51"/>
      <c r="GR543" s="51"/>
      <c r="GS543" s="51"/>
      <c r="GT543" s="51"/>
      <c r="GU543" s="51"/>
      <c r="GV543" s="51"/>
      <c r="GW543" s="51"/>
      <c r="GX543" s="51"/>
      <c r="GY543" s="51"/>
      <c r="GZ543" s="51"/>
      <c r="HA543" s="51"/>
      <c r="HB543" s="51"/>
      <c r="HC543" s="51"/>
      <c r="HD543" s="51"/>
      <c r="HE543" s="51"/>
      <c r="HF543" s="51"/>
      <c r="HG543" s="51"/>
      <c r="HH543" s="51"/>
      <c r="HI543" s="51"/>
      <c r="HJ543" s="51"/>
      <c r="HK543" s="51"/>
      <c r="HL543" s="51"/>
      <c r="HM543" s="51"/>
      <c r="HN543" s="51"/>
      <c r="HO543" s="51"/>
      <c r="HP543" s="51"/>
      <c r="HQ543" s="51"/>
      <c r="HR543" s="51"/>
      <c r="HS543" s="51"/>
      <c r="HT543" s="51"/>
      <c r="HU543" s="51"/>
      <c r="HV543" s="51"/>
      <c r="HW543" s="51"/>
      <c r="HX543" s="51"/>
      <c r="HY543" s="51"/>
      <c r="HZ543" s="51"/>
      <c r="IA543" s="51"/>
      <c r="IB543" s="51"/>
      <c r="IC543" s="51"/>
      <c r="ID543" s="51"/>
      <c r="IE543" s="51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</row>
    <row r="544" spans="1:255" ht="12.75" customHeight="1" x14ac:dyDescent="0.2">
      <c r="A544" s="61"/>
      <c r="B544" s="61"/>
      <c r="C544" s="61"/>
      <c r="D544" s="61"/>
      <c r="E544" s="6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  <c r="GH544" s="51"/>
      <c r="GI544" s="51"/>
      <c r="GJ544" s="51"/>
      <c r="GK544" s="51"/>
      <c r="GL544" s="51"/>
      <c r="GM544" s="51"/>
      <c r="GN544" s="51"/>
      <c r="GO544" s="51"/>
      <c r="GP544" s="51"/>
      <c r="GQ544" s="51"/>
      <c r="GR544" s="51"/>
      <c r="GS544" s="51"/>
      <c r="GT544" s="51"/>
      <c r="GU544" s="51"/>
      <c r="GV544" s="51"/>
      <c r="GW544" s="51"/>
      <c r="GX544" s="51"/>
      <c r="GY544" s="51"/>
      <c r="GZ544" s="51"/>
      <c r="HA544" s="51"/>
      <c r="HB544" s="51"/>
      <c r="HC544" s="51"/>
      <c r="HD544" s="51"/>
      <c r="HE544" s="51"/>
      <c r="HF544" s="51"/>
      <c r="HG544" s="51"/>
      <c r="HH544" s="51"/>
      <c r="HI544" s="51"/>
      <c r="HJ544" s="51"/>
      <c r="HK544" s="51"/>
      <c r="HL544" s="51"/>
      <c r="HM544" s="51"/>
      <c r="HN544" s="51"/>
      <c r="HO544" s="51"/>
      <c r="HP544" s="51"/>
      <c r="HQ544" s="51"/>
      <c r="HR544" s="51"/>
      <c r="HS544" s="51"/>
      <c r="HT544" s="51"/>
      <c r="HU544" s="51"/>
      <c r="HV544" s="51"/>
      <c r="HW544" s="51"/>
      <c r="HX544" s="51"/>
      <c r="HY544" s="51"/>
      <c r="HZ544" s="51"/>
      <c r="IA544" s="51"/>
      <c r="IB544" s="51"/>
      <c r="IC544" s="51"/>
      <c r="ID544" s="51"/>
      <c r="IE544" s="51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</row>
    <row r="545" spans="1:255" ht="12.75" customHeight="1" x14ac:dyDescent="0.2">
      <c r="A545" s="61"/>
      <c r="B545" s="61"/>
      <c r="C545" s="61"/>
      <c r="D545" s="61"/>
      <c r="E545" s="6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  <c r="GH545" s="51"/>
      <c r="GI545" s="51"/>
      <c r="GJ545" s="51"/>
      <c r="GK545" s="51"/>
      <c r="GL545" s="51"/>
      <c r="GM545" s="51"/>
      <c r="GN545" s="51"/>
      <c r="GO545" s="51"/>
      <c r="GP545" s="51"/>
      <c r="GQ545" s="51"/>
      <c r="GR545" s="51"/>
      <c r="GS545" s="51"/>
      <c r="GT545" s="51"/>
      <c r="GU545" s="51"/>
      <c r="GV545" s="51"/>
      <c r="GW545" s="51"/>
      <c r="GX545" s="51"/>
      <c r="GY545" s="51"/>
      <c r="GZ545" s="51"/>
      <c r="HA545" s="51"/>
      <c r="HB545" s="51"/>
      <c r="HC545" s="51"/>
      <c r="HD545" s="51"/>
      <c r="HE545" s="51"/>
      <c r="HF545" s="51"/>
      <c r="HG545" s="51"/>
      <c r="HH545" s="51"/>
      <c r="HI545" s="51"/>
      <c r="HJ545" s="51"/>
      <c r="HK545" s="51"/>
      <c r="HL545" s="51"/>
      <c r="HM545" s="51"/>
      <c r="HN545" s="51"/>
      <c r="HO545" s="51"/>
      <c r="HP545" s="51"/>
      <c r="HQ545" s="51"/>
      <c r="HR545" s="51"/>
      <c r="HS545" s="51"/>
      <c r="HT545" s="51"/>
      <c r="HU545" s="51"/>
      <c r="HV545" s="51"/>
      <c r="HW545" s="51"/>
      <c r="HX545" s="51"/>
      <c r="HY545" s="51"/>
      <c r="HZ545" s="51"/>
      <c r="IA545" s="51"/>
      <c r="IB545" s="51"/>
      <c r="IC545" s="51"/>
      <c r="ID545" s="51"/>
      <c r="IE545" s="51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</row>
    <row r="546" spans="1:255" ht="12.75" customHeight="1" x14ac:dyDescent="0.2">
      <c r="A546" s="61"/>
      <c r="B546" s="61"/>
      <c r="C546" s="61"/>
      <c r="D546" s="61"/>
      <c r="E546" s="6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  <c r="GH546" s="51"/>
      <c r="GI546" s="51"/>
      <c r="GJ546" s="51"/>
      <c r="GK546" s="51"/>
      <c r="GL546" s="51"/>
      <c r="GM546" s="51"/>
      <c r="GN546" s="51"/>
      <c r="GO546" s="51"/>
      <c r="GP546" s="51"/>
      <c r="GQ546" s="51"/>
      <c r="GR546" s="51"/>
      <c r="GS546" s="51"/>
      <c r="GT546" s="51"/>
      <c r="GU546" s="51"/>
      <c r="GV546" s="51"/>
      <c r="GW546" s="51"/>
      <c r="GX546" s="51"/>
      <c r="GY546" s="51"/>
      <c r="GZ546" s="51"/>
      <c r="HA546" s="51"/>
      <c r="HB546" s="51"/>
      <c r="HC546" s="51"/>
      <c r="HD546" s="51"/>
      <c r="HE546" s="51"/>
      <c r="HF546" s="51"/>
      <c r="HG546" s="51"/>
      <c r="HH546" s="51"/>
      <c r="HI546" s="51"/>
      <c r="HJ546" s="51"/>
      <c r="HK546" s="51"/>
      <c r="HL546" s="51"/>
      <c r="HM546" s="51"/>
      <c r="HN546" s="51"/>
      <c r="HO546" s="51"/>
      <c r="HP546" s="51"/>
      <c r="HQ546" s="51"/>
      <c r="HR546" s="51"/>
      <c r="HS546" s="51"/>
      <c r="HT546" s="51"/>
      <c r="HU546" s="51"/>
      <c r="HV546" s="51"/>
      <c r="HW546" s="51"/>
      <c r="HX546" s="51"/>
      <c r="HY546" s="51"/>
      <c r="HZ546" s="51"/>
      <c r="IA546" s="51"/>
      <c r="IB546" s="51"/>
      <c r="IC546" s="51"/>
      <c r="ID546" s="51"/>
      <c r="IE546" s="51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</row>
    <row r="547" spans="1:255" ht="12.75" customHeight="1" x14ac:dyDescent="0.2">
      <c r="A547" s="61"/>
      <c r="B547" s="61"/>
      <c r="C547" s="61"/>
      <c r="D547" s="61"/>
      <c r="E547" s="6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  <c r="GH547" s="51"/>
      <c r="GI547" s="51"/>
      <c r="GJ547" s="51"/>
      <c r="GK547" s="51"/>
      <c r="GL547" s="51"/>
      <c r="GM547" s="51"/>
      <c r="GN547" s="51"/>
      <c r="GO547" s="51"/>
      <c r="GP547" s="51"/>
      <c r="GQ547" s="51"/>
      <c r="GR547" s="51"/>
      <c r="GS547" s="51"/>
      <c r="GT547" s="51"/>
      <c r="GU547" s="51"/>
      <c r="GV547" s="51"/>
      <c r="GW547" s="51"/>
      <c r="GX547" s="51"/>
      <c r="GY547" s="51"/>
      <c r="GZ547" s="51"/>
      <c r="HA547" s="51"/>
      <c r="HB547" s="51"/>
      <c r="HC547" s="51"/>
      <c r="HD547" s="51"/>
      <c r="HE547" s="51"/>
      <c r="HF547" s="51"/>
      <c r="HG547" s="51"/>
      <c r="HH547" s="51"/>
      <c r="HI547" s="51"/>
      <c r="HJ547" s="51"/>
      <c r="HK547" s="51"/>
      <c r="HL547" s="51"/>
      <c r="HM547" s="51"/>
      <c r="HN547" s="51"/>
      <c r="HO547" s="51"/>
      <c r="HP547" s="51"/>
      <c r="HQ547" s="51"/>
      <c r="HR547" s="51"/>
      <c r="HS547" s="51"/>
      <c r="HT547" s="51"/>
      <c r="HU547" s="51"/>
      <c r="HV547" s="51"/>
      <c r="HW547" s="51"/>
      <c r="HX547" s="51"/>
      <c r="HY547" s="51"/>
      <c r="HZ547" s="51"/>
      <c r="IA547" s="51"/>
      <c r="IB547" s="51"/>
      <c r="IC547" s="51"/>
      <c r="ID547" s="51"/>
      <c r="IE547" s="51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</row>
    <row r="548" spans="1:255" ht="12.75" customHeight="1" x14ac:dyDescent="0.2">
      <c r="A548" s="61"/>
      <c r="B548" s="61"/>
      <c r="C548" s="61"/>
      <c r="D548" s="61"/>
      <c r="E548" s="6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  <c r="GH548" s="51"/>
      <c r="GI548" s="51"/>
      <c r="GJ548" s="51"/>
      <c r="GK548" s="51"/>
      <c r="GL548" s="51"/>
      <c r="GM548" s="51"/>
      <c r="GN548" s="51"/>
      <c r="GO548" s="51"/>
      <c r="GP548" s="51"/>
      <c r="GQ548" s="51"/>
      <c r="GR548" s="51"/>
      <c r="GS548" s="51"/>
      <c r="GT548" s="51"/>
      <c r="GU548" s="51"/>
      <c r="GV548" s="51"/>
      <c r="GW548" s="51"/>
      <c r="GX548" s="51"/>
      <c r="GY548" s="51"/>
      <c r="GZ548" s="51"/>
      <c r="HA548" s="51"/>
      <c r="HB548" s="51"/>
      <c r="HC548" s="51"/>
      <c r="HD548" s="51"/>
      <c r="HE548" s="51"/>
      <c r="HF548" s="51"/>
      <c r="HG548" s="51"/>
      <c r="HH548" s="51"/>
      <c r="HI548" s="51"/>
      <c r="HJ548" s="51"/>
      <c r="HK548" s="51"/>
      <c r="HL548" s="51"/>
      <c r="HM548" s="51"/>
      <c r="HN548" s="51"/>
      <c r="HO548" s="51"/>
      <c r="HP548" s="51"/>
      <c r="HQ548" s="51"/>
      <c r="HR548" s="51"/>
      <c r="HS548" s="51"/>
      <c r="HT548" s="51"/>
      <c r="HU548" s="51"/>
      <c r="HV548" s="51"/>
      <c r="HW548" s="51"/>
      <c r="HX548" s="51"/>
      <c r="HY548" s="51"/>
      <c r="HZ548" s="51"/>
      <c r="IA548" s="51"/>
      <c r="IB548" s="51"/>
      <c r="IC548" s="51"/>
      <c r="ID548" s="51"/>
      <c r="IE548" s="51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</row>
    <row r="549" spans="1:255" ht="12.75" customHeight="1" x14ac:dyDescent="0.2">
      <c r="A549" s="61"/>
      <c r="B549" s="61"/>
      <c r="C549" s="61"/>
      <c r="D549" s="61"/>
      <c r="E549" s="6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  <c r="GH549" s="51"/>
      <c r="GI549" s="51"/>
      <c r="GJ549" s="51"/>
      <c r="GK549" s="51"/>
      <c r="GL549" s="51"/>
      <c r="GM549" s="51"/>
      <c r="GN549" s="51"/>
      <c r="GO549" s="51"/>
      <c r="GP549" s="51"/>
      <c r="GQ549" s="51"/>
      <c r="GR549" s="51"/>
      <c r="GS549" s="51"/>
      <c r="GT549" s="51"/>
      <c r="GU549" s="51"/>
      <c r="GV549" s="51"/>
      <c r="GW549" s="51"/>
      <c r="GX549" s="51"/>
      <c r="GY549" s="51"/>
      <c r="GZ549" s="51"/>
      <c r="HA549" s="51"/>
      <c r="HB549" s="51"/>
      <c r="HC549" s="51"/>
      <c r="HD549" s="51"/>
      <c r="HE549" s="51"/>
      <c r="HF549" s="51"/>
      <c r="HG549" s="51"/>
      <c r="HH549" s="51"/>
      <c r="HI549" s="51"/>
      <c r="HJ549" s="51"/>
      <c r="HK549" s="51"/>
      <c r="HL549" s="51"/>
      <c r="HM549" s="51"/>
      <c r="HN549" s="51"/>
      <c r="HO549" s="51"/>
      <c r="HP549" s="51"/>
      <c r="HQ549" s="51"/>
      <c r="HR549" s="51"/>
      <c r="HS549" s="51"/>
      <c r="HT549" s="51"/>
      <c r="HU549" s="51"/>
      <c r="HV549" s="51"/>
      <c r="HW549" s="51"/>
      <c r="HX549" s="51"/>
      <c r="HY549" s="51"/>
      <c r="HZ549" s="51"/>
      <c r="IA549" s="51"/>
      <c r="IB549" s="51"/>
      <c r="IC549" s="51"/>
      <c r="ID549" s="51"/>
      <c r="IE549" s="51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</row>
    <row r="550" spans="1:255" ht="12.75" customHeight="1" x14ac:dyDescent="0.2">
      <c r="A550" s="61"/>
      <c r="B550" s="61"/>
      <c r="C550" s="61"/>
      <c r="D550" s="61"/>
      <c r="E550" s="6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  <c r="GH550" s="51"/>
      <c r="GI550" s="51"/>
      <c r="GJ550" s="51"/>
      <c r="GK550" s="51"/>
      <c r="GL550" s="51"/>
      <c r="GM550" s="51"/>
      <c r="GN550" s="51"/>
      <c r="GO550" s="51"/>
      <c r="GP550" s="51"/>
      <c r="GQ550" s="51"/>
      <c r="GR550" s="51"/>
      <c r="GS550" s="51"/>
      <c r="GT550" s="51"/>
      <c r="GU550" s="51"/>
      <c r="GV550" s="51"/>
      <c r="GW550" s="51"/>
      <c r="GX550" s="51"/>
      <c r="GY550" s="51"/>
      <c r="GZ550" s="51"/>
      <c r="HA550" s="51"/>
      <c r="HB550" s="51"/>
      <c r="HC550" s="51"/>
      <c r="HD550" s="51"/>
      <c r="HE550" s="51"/>
      <c r="HF550" s="51"/>
      <c r="HG550" s="51"/>
      <c r="HH550" s="51"/>
      <c r="HI550" s="51"/>
      <c r="HJ550" s="51"/>
      <c r="HK550" s="51"/>
      <c r="HL550" s="51"/>
      <c r="HM550" s="51"/>
      <c r="HN550" s="51"/>
      <c r="HO550" s="51"/>
      <c r="HP550" s="51"/>
      <c r="HQ550" s="51"/>
      <c r="HR550" s="51"/>
      <c r="HS550" s="51"/>
      <c r="HT550" s="51"/>
      <c r="HU550" s="51"/>
      <c r="HV550" s="51"/>
      <c r="HW550" s="51"/>
      <c r="HX550" s="51"/>
      <c r="HY550" s="51"/>
      <c r="HZ550" s="51"/>
      <c r="IA550" s="51"/>
      <c r="IB550" s="51"/>
      <c r="IC550" s="51"/>
      <c r="ID550" s="51"/>
      <c r="IE550" s="51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</row>
    <row r="551" spans="1:255" ht="12.75" customHeight="1" x14ac:dyDescent="0.2">
      <c r="A551" s="61"/>
      <c r="B551" s="61"/>
      <c r="C551" s="61"/>
      <c r="D551" s="61"/>
      <c r="E551" s="6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  <c r="GH551" s="51"/>
      <c r="GI551" s="51"/>
      <c r="GJ551" s="51"/>
      <c r="GK551" s="51"/>
      <c r="GL551" s="51"/>
      <c r="GM551" s="51"/>
      <c r="GN551" s="51"/>
      <c r="GO551" s="51"/>
      <c r="GP551" s="51"/>
      <c r="GQ551" s="51"/>
      <c r="GR551" s="51"/>
      <c r="GS551" s="51"/>
      <c r="GT551" s="51"/>
      <c r="GU551" s="51"/>
      <c r="GV551" s="51"/>
      <c r="GW551" s="51"/>
      <c r="GX551" s="51"/>
      <c r="GY551" s="51"/>
      <c r="GZ551" s="51"/>
      <c r="HA551" s="51"/>
      <c r="HB551" s="51"/>
      <c r="HC551" s="51"/>
      <c r="HD551" s="51"/>
      <c r="HE551" s="51"/>
      <c r="HF551" s="51"/>
      <c r="HG551" s="51"/>
      <c r="HH551" s="51"/>
      <c r="HI551" s="51"/>
      <c r="HJ551" s="51"/>
      <c r="HK551" s="51"/>
      <c r="HL551" s="51"/>
      <c r="HM551" s="51"/>
      <c r="HN551" s="51"/>
      <c r="HO551" s="51"/>
      <c r="HP551" s="51"/>
      <c r="HQ551" s="51"/>
      <c r="HR551" s="51"/>
      <c r="HS551" s="51"/>
      <c r="HT551" s="51"/>
      <c r="HU551" s="51"/>
      <c r="HV551" s="51"/>
      <c r="HW551" s="51"/>
      <c r="HX551" s="51"/>
      <c r="HY551" s="51"/>
      <c r="HZ551" s="51"/>
      <c r="IA551" s="51"/>
      <c r="IB551" s="51"/>
      <c r="IC551" s="51"/>
      <c r="ID551" s="51"/>
      <c r="IE551" s="51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</row>
    <row r="552" spans="1:255" ht="12.75" customHeight="1" x14ac:dyDescent="0.2">
      <c r="A552" s="61"/>
      <c r="B552" s="61"/>
      <c r="C552" s="61"/>
      <c r="D552" s="61"/>
      <c r="E552" s="6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  <c r="GH552" s="51"/>
      <c r="GI552" s="51"/>
      <c r="GJ552" s="51"/>
      <c r="GK552" s="51"/>
      <c r="GL552" s="51"/>
      <c r="GM552" s="51"/>
      <c r="GN552" s="51"/>
      <c r="GO552" s="51"/>
      <c r="GP552" s="51"/>
      <c r="GQ552" s="51"/>
      <c r="GR552" s="51"/>
      <c r="GS552" s="51"/>
      <c r="GT552" s="51"/>
      <c r="GU552" s="51"/>
      <c r="GV552" s="51"/>
      <c r="GW552" s="51"/>
      <c r="GX552" s="51"/>
      <c r="GY552" s="51"/>
      <c r="GZ552" s="51"/>
      <c r="HA552" s="51"/>
      <c r="HB552" s="51"/>
      <c r="HC552" s="51"/>
      <c r="HD552" s="51"/>
      <c r="HE552" s="51"/>
      <c r="HF552" s="51"/>
      <c r="HG552" s="51"/>
      <c r="HH552" s="51"/>
      <c r="HI552" s="51"/>
      <c r="HJ552" s="51"/>
      <c r="HK552" s="51"/>
      <c r="HL552" s="51"/>
      <c r="HM552" s="51"/>
      <c r="HN552" s="51"/>
      <c r="HO552" s="51"/>
      <c r="HP552" s="51"/>
      <c r="HQ552" s="51"/>
      <c r="HR552" s="51"/>
      <c r="HS552" s="51"/>
      <c r="HT552" s="51"/>
      <c r="HU552" s="51"/>
      <c r="HV552" s="51"/>
      <c r="HW552" s="51"/>
      <c r="HX552" s="51"/>
      <c r="HY552" s="51"/>
      <c r="HZ552" s="51"/>
      <c r="IA552" s="51"/>
      <c r="IB552" s="51"/>
      <c r="IC552" s="51"/>
      <c r="ID552" s="51"/>
      <c r="IE552" s="51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</row>
    <row r="553" spans="1:255" ht="12.75" customHeight="1" x14ac:dyDescent="0.2">
      <c r="A553" s="61"/>
      <c r="B553" s="61"/>
      <c r="C553" s="61"/>
      <c r="D553" s="61"/>
      <c r="E553" s="6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  <c r="HV553" s="51"/>
      <c r="HW553" s="51"/>
      <c r="HX553" s="51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</row>
    <row r="554" spans="1:255" ht="12.75" customHeight="1" x14ac:dyDescent="0.2">
      <c r="A554" s="61"/>
      <c r="B554" s="61"/>
      <c r="C554" s="61"/>
      <c r="D554" s="61"/>
      <c r="E554" s="6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  <c r="GH554" s="51"/>
      <c r="GI554" s="51"/>
      <c r="GJ554" s="51"/>
      <c r="GK554" s="51"/>
      <c r="GL554" s="51"/>
      <c r="GM554" s="51"/>
      <c r="GN554" s="51"/>
      <c r="GO554" s="51"/>
      <c r="GP554" s="51"/>
      <c r="GQ554" s="51"/>
      <c r="GR554" s="51"/>
      <c r="GS554" s="51"/>
      <c r="GT554" s="51"/>
      <c r="GU554" s="51"/>
      <c r="GV554" s="51"/>
      <c r="GW554" s="51"/>
      <c r="GX554" s="51"/>
      <c r="GY554" s="51"/>
      <c r="GZ554" s="51"/>
      <c r="HA554" s="51"/>
      <c r="HB554" s="51"/>
      <c r="HC554" s="51"/>
      <c r="HD554" s="51"/>
      <c r="HE554" s="51"/>
      <c r="HF554" s="51"/>
      <c r="HG554" s="51"/>
      <c r="HH554" s="51"/>
      <c r="HI554" s="51"/>
      <c r="HJ554" s="51"/>
      <c r="HK554" s="51"/>
      <c r="HL554" s="51"/>
      <c r="HM554" s="51"/>
      <c r="HN554" s="51"/>
      <c r="HO554" s="51"/>
      <c r="HP554" s="51"/>
      <c r="HQ554" s="51"/>
      <c r="HR554" s="51"/>
      <c r="HS554" s="51"/>
      <c r="HT554" s="51"/>
      <c r="HU554" s="51"/>
      <c r="HV554" s="51"/>
      <c r="HW554" s="51"/>
      <c r="HX554" s="51"/>
      <c r="HY554" s="51"/>
      <c r="HZ554" s="51"/>
      <c r="IA554" s="51"/>
      <c r="IB554" s="51"/>
      <c r="IC554" s="51"/>
      <c r="ID554" s="51"/>
      <c r="IE554" s="51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</row>
    <row r="555" spans="1:255" ht="12.75" customHeight="1" x14ac:dyDescent="0.2">
      <c r="A555" s="61"/>
      <c r="B555" s="61"/>
      <c r="C555" s="61"/>
      <c r="D555" s="61"/>
      <c r="E555" s="6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  <c r="GH555" s="51"/>
      <c r="GI555" s="51"/>
      <c r="GJ555" s="51"/>
      <c r="GK555" s="51"/>
      <c r="GL555" s="51"/>
      <c r="GM555" s="51"/>
      <c r="GN555" s="51"/>
      <c r="GO555" s="51"/>
      <c r="GP555" s="51"/>
      <c r="GQ555" s="51"/>
      <c r="GR555" s="51"/>
      <c r="GS555" s="51"/>
      <c r="GT555" s="51"/>
      <c r="GU555" s="51"/>
      <c r="GV555" s="51"/>
      <c r="GW555" s="51"/>
      <c r="GX555" s="51"/>
      <c r="GY555" s="51"/>
      <c r="GZ555" s="51"/>
      <c r="HA555" s="51"/>
      <c r="HB555" s="51"/>
      <c r="HC555" s="51"/>
      <c r="HD555" s="51"/>
      <c r="HE555" s="51"/>
      <c r="HF555" s="51"/>
      <c r="HG555" s="51"/>
      <c r="HH555" s="51"/>
      <c r="HI555" s="51"/>
      <c r="HJ555" s="51"/>
      <c r="HK555" s="51"/>
      <c r="HL555" s="51"/>
      <c r="HM555" s="51"/>
      <c r="HN555" s="51"/>
      <c r="HO555" s="51"/>
      <c r="HP555" s="51"/>
      <c r="HQ555" s="51"/>
      <c r="HR555" s="51"/>
      <c r="HS555" s="51"/>
      <c r="HT555" s="51"/>
      <c r="HU555" s="51"/>
      <c r="HV555" s="51"/>
      <c r="HW555" s="51"/>
      <c r="HX555" s="51"/>
      <c r="HY555" s="51"/>
      <c r="HZ555" s="51"/>
      <c r="IA555" s="51"/>
      <c r="IB555" s="51"/>
      <c r="IC555" s="51"/>
      <c r="ID555" s="51"/>
      <c r="IE555" s="51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</row>
    <row r="556" spans="1:255" ht="12.75" customHeight="1" x14ac:dyDescent="0.2">
      <c r="A556" s="61"/>
      <c r="B556" s="61"/>
      <c r="C556" s="61"/>
      <c r="D556" s="61"/>
      <c r="E556" s="6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  <c r="HV556" s="51"/>
      <c r="HW556" s="51"/>
      <c r="HX556" s="51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</row>
    <row r="557" spans="1:255" ht="12.75" customHeight="1" x14ac:dyDescent="0.2">
      <c r="A557" s="61"/>
      <c r="B557" s="61"/>
      <c r="C557" s="61"/>
      <c r="D557" s="61"/>
      <c r="E557" s="6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  <c r="GH557" s="51"/>
      <c r="GI557" s="51"/>
      <c r="GJ557" s="51"/>
      <c r="GK557" s="51"/>
      <c r="GL557" s="51"/>
      <c r="GM557" s="51"/>
      <c r="GN557" s="51"/>
      <c r="GO557" s="51"/>
      <c r="GP557" s="51"/>
      <c r="GQ557" s="51"/>
      <c r="GR557" s="51"/>
      <c r="GS557" s="51"/>
      <c r="GT557" s="51"/>
      <c r="GU557" s="51"/>
      <c r="GV557" s="51"/>
      <c r="GW557" s="51"/>
      <c r="GX557" s="51"/>
      <c r="GY557" s="51"/>
      <c r="GZ557" s="51"/>
      <c r="HA557" s="51"/>
      <c r="HB557" s="51"/>
      <c r="HC557" s="51"/>
      <c r="HD557" s="51"/>
      <c r="HE557" s="51"/>
      <c r="HF557" s="51"/>
      <c r="HG557" s="51"/>
      <c r="HH557" s="51"/>
      <c r="HI557" s="51"/>
      <c r="HJ557" s="51"/>
      <c r="HK557" s="51"/>
      <c r="HL557" s="51"/>
      <c r="HM557" s="51"/>
      <c r="HN557" s="51"/>
      <c r="HO557" s="51"/>
      <c r="HP557" s="51"/>
      <c r="HQ557" s="51"/>
      <c r="HR557" s="51"/>
      <c r="HS557" s="51"/>
      <c r="HT557" s="51"/>
      <c r="HU557" s="51"/>
      <c r="HV557" s="51"/>
      <c r="HW557" s="51"/>
      <c r="HX557" s="51"/>
      <c r="HY557" s="51"/>
      <c r="HZ557" s="51"/>
      <c r="IA557" s="51"/>
      <c r="IB557" s="51"/>
      <c r="IC557" s="51"/>
      <c r="ID557" s="51"/>
      <c r="IE557" s="51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</row>
    <row r="558" spans="1:255" ht="12.75" customHeight="1" x14ac:dyDescent="0.2">
      <c r="A558" s="61"/>
      <c r="B558" s="61"/>
      <c r="C558" s="61"/>
      <c r="D558" s="61"/>
      <c r="E558" s="6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  <c r="GH558" s="51"/>
      <c r="GI558" s="51"/>
      <c r="GJ558" s="51"/>
      <c r="GK558" s="51"/>
      <c r="GL558" s="51"/>
      <c r="GM558" s="51"/>
      <c r="GN558" s="51"/>
      <c r="GO558" s="51"/>
      <c r="GP558" s="51"/>
      <c r="GQ558" s="51"/>
      <c r="GR558" s="51"/>
      <c r="GS558" s="51"/>
      <c r="GT558" s="51"/>
      <c r="GU558" s="51"/>
      <c r="GV558" s="51"/>
      <c r="GW558" s="51"/>
      <c r="GX558" s="51"/>
      <c r="GY558" s="51"/>
      <c r="GZ558" s="51"/>
      <c r="HA558" s="51"/>
      <c r="HB558" s="51"/>
      <c r="HC558" s="51"/>
      <c r="HD558" s="51"/>
      <c r="HE558" s="51"/>
      <c r="HF558" s="51"/>
      <c r="HG558" s="51"/>
      <c r="HH558" s="51"/>
      <c r="HI558" s="51"/>
      <c r="HJ558" s="51"/>
      <c r="HK558" s="51"/>
      <c r="HL558" s="51"/>
      <c r="HM558" s="51"/>
      <c r="HN558" s="51"/>
      <c r="HO558" s="51"/>
      <c r="HP558" s="51"/>
      <c r="HQ558" s="51"/>
      <c r="HR558" s="51"/>
      <c r="HS558" s="51"/>
      <c r="HT558" s="51"/>
      <c r="HU558" s="51"/>
      <c r="HV558" s="51"/>
      <c r="HW558" s="51"/>
      <c r="HX558" s="51"/>
      <c r="HY558" s="51"/>
      <c r="HZ558" s="51"/>
      <c r="IA558" s="51"/>
      <c r="IB558" s="51"/>
      <c r="IC558" s="51"/>
      <c r="ID558" s="51"/>
      <c r="IE558" s="51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</row>
    <row r="559" spans="1:255" ht="12.75" customHeight="1" x14ac:dyDescent="0.2">
      <c r="A559" s="61"/>
      <c r="B559" s="61"/>
      <c r="C559" s="61"/>
      <c r="D559" s="61"/>
      <c r="E559" s="6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  <c r="GH559" s="51"/>
      <c r="GI559" s="51"/>
      <c r="GJ559" s="51"/>
      <c r="GK559" s="51"/>
      <c r="GL559" s="51"/>
      <c r="GM559" s="51"/>
      <c r="GN559" s="51"/>
      <c r="GO559" s="51"/>
      <c r="GP559" s="51"/>
      <c r="GQ559" s="51"/>
      <c r="GR559" s="51"/>
      <c r="GS559" s="51"/>
      <c r="GT559" s="51"/>
      <c r="GU559" s="51"/>
      <c r="GV559" s="51"/>
      <c r="GW559" s="51"/>
      <c r="GX559" s="51"/>
      <c r="GY559" s="51"/>
      <c r="GZ559" s="51"/>
      <c r="HA559" s="51"/>
      <c r="HB559" s="51"/>
      <c r="HC559" s="51"/>
      <c r="HD559" s="51"/>
      <c r="HE559" s="51"/>
      <c r="HF559" s="51"/>
      <c r="HG559" s="51"/>
      <c r="HH559" s="51"/>
      <c r="HI559" s="51"/>
      <c r="HJ559" s="51"/>
      <c r="HK559" s="51"/>
      <c r="HL559" s="51"/>
      <c r="HM559" s="51"/>
      <c r="HN559" s="51"/>
      <c r="HO559" s="51"/>
      <c r="HP559" s="51"/>
      <c r="HQ559" s="51"/>
      <c r="HR559" s="51"/>
      <c r="HS559" s="51"/>
      <c r="HT559" s="51"/>
      <c r="HU559" s="51"/>
      <c r="HV559" s="51"/>
      <c r="HW559" s="51"/>
      <c r="HX559" s="51"/>
      <c r="HY559" s="51"/>
      <c r="HZ559" s="51"/>
      <c r="IA559" s="51"/>
      <c r="IB559" s="51"/>
      <c r="IC559" s="51"/>
      <c r="ID559" s="51"/>
      <c r="IE559" s="51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</row>
    <row r="560" spans="1:255" ht="12.75" customHeight="1" x14ac:dyDescent="0.2">
      <c r="A560" s="61"/>
      <c r="B560" s="61"/>
      <c r="C560" s="61"/>
      <c r="D560" s="61"/>
      <c r="E560" s="6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  <c r="GH560" s="51"/>
      <c r="GI560" s="51"/>
      <c r="GJ560" s="51"/>
      <c r="GK560" s="51"/>
      <c r="GL560" s="51"/>
      <c r="GM560" s="51"/>
      <c r="GN560" s="51"/>
      <c r="GO560" s="51"/>
      <c r="GP560" s="51"/>
      <c r="GQ560" s="51"/>
      <c r="GR560" s="51"/>
      <c r="GS560" s="51"/>
      <c r="GT560" s="51"/>
      <c r="GU560" s="51"/>
      <c r="GV560" s="51"/>
      <c r="GW560" s="51"/>
      <c r="GX560" s="51"/>
      <c r="GY560" s="51"/>
      <c r="GZ560" s="51"/>
      <c r="HA560" s="51"/>
      <c r="HB560" s="51"/>
      <c r="HC560" s="51"/>
      <c r="HD560" s="51"/>
      <c r="HE560" s="51"/>
      <c r="HF560" s="51"/>
      <c r="HG560" s="51"/>
      <c r="HH560" s="51"/>
      <c r="HI560" s="51"/>
      <c r="HJ560" s="51"/>
      <c r="HK560" s="51"/>
      <c r="HL560" s="51"/>
      <c r="HM560" s="51"/>
      <c r="HN560" s="51"/>
      <c r="HO560" s="51"/>
      <c r="HP560" s="51"/>
      <c r="HQ560" s="51"/>
      <c r="HR560" s="51"/>
      <c r="HS560" s="51"/>
      <c r="HT560" s="51"/>
      <c r="HU560" s="51"/>
      <c r="HV560" s="51"/>
      <c r="HW560" s="51"/>
      <c r="HX560" s="51"/>
      <c r="HY560" s="51"/>
      <c r="HZ560" s="51"/>
      <c r="IA560" s="51"/>
      <c r="IB560" s="51"/>
      <c r="IC560" s="51"/>
      <c r="ID560" s="51"/>
      <c r="IE560" s="51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</row>
    <row r="561" spans="1:255" ht="12.75" customHeight="1" x14ac:dyDescent="0.2">
      <c r="A561" s="61"/>
      <c r="B561" s="61"/>
      <c r="C561" s="61"/>
      <c r="D561" s="61"/>
      <c r="E561" s="6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  <c r="GH561" s="51"/>
      <c r="GI561" s="51"/>
      <c r="GJ561" s="51"/>
      <c r="GK561" s="51"/>
      <c r="GL561" s="51"/>
      <c r="GM561" s="51"/>
      <c r="GN561" s="51"/>
      <c r="GO561" s="51"/>
      <c r="GP561" s="51"/>
      <c r="GQ561" s="51"/>
      <c r="GR561" s="51"/>
      <c r="GS561" s="51"/>
      <c r="GT561" s="51"/>
      <c r="GU561" s="51"/>
      <c r="GV561" s="51"/>
      <c r="GW561" s="51"/>
      <c r="GX561" s="51"/>
      <c r="GY561" s="51"/>
      <c r="GZ561" s="51"/>
      <c r="HA561" s="51"/>
      <c r="HB561" s="51"/>
      <c r="HC561" s="51"/>
      <c r="HD561" s="51"/>
      <c r="HE561" s="51"/>
      <c r="HF561" s="51"/>
      <c r="HG561" s="51"/>
      <c r="HH561" s="51"/>
      <c r="HI561" s="51"/>
      <c r="HJ561" s="51"/>
      <c r="HK561" s="51"/>
      <c r="HL561" s="51"/>
      <c r="HM561" s="51"/>
      <c r="HN561" s="51"/>
      <c r="HO561" s="51"/>
      <c r="HP561" s="51"/>
      <c r="HQ561" s="51"/>
      <c r="HR561" s="51"/>
      <c r="HS561" s="51"/>
      <c r="HT561" s="51"/>
      <c r="HU561" s="51"/>
      <c r="HV561" s="51"/>
      <c r="HW561" s="51"/>
      <c r="HX561" s="51"/>
      <c r="HY561" s="51"/>
      <c r="HZ561" s="51"/>
      <c r="IA561" s="51"/>
      <c r="IB561" s="51"/>
      <c r="IC561" s="51"/>
      <c r="ID561" s="51"/>
      <c r="IE561" s="51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</row>
    <row r="562" spans="1:255" ht="12.75" customHeight="1" x14ac:dyDescent="0.2">
      <c r="A562" s="61"/>
      <c r="B562" s="61"/>
      <c r="C562" s="61"/>
      <c r="D562" s="61"/>
      <c r="E562" s="6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  <c r="GH562" s="51"/>
      <c r="GI562" s="51"/>
      <c r="GJ562" s="51"/>
      <c r="GK562" s="51"/>
      <c r="GL562" s="51"/>
      <c r="GM562" s="51"/>
      <c r="GN562" s="51"/>
      <c r="GO562" s="51"/>
      <c r="GP562" s="51"/>
      <c r="GQ562" s="51"/>
      <c r="GR562" s="51"/>
      <c r="GS562" s="51"/>
      <c r="GT562" s="51"/>
      <c r="GU562" s="51"/>
      <c r="GV562" s="51"/>
      <c r="GW562" s="51"/>
      <c r="GX562" s="51"/>
      <c r="GY562" s="51"/>
      <c r="GZ562" s="51"/>
      <c r="HA562" s="51"/>
      <c r="HB562" s="51"/>
      <c r="HC562" s="51"/>
      <c r="HD562" s="51"/>
      <c r="HE562" s="51"/>
      <c r="HF562" s="51"/>
      <c r="HG562" s="51"/>
      <c r="HH562" s="51"/>
      <c r="HI562" s="51"/>
      <c r="HJ562" s="51"/>
      <c r="HK562" s="51"/>
      <c r="HL562" s="51"/>
      <c r="HM562" s="51"/>
      <c r="HN562" s="51"/>
      <c r="HO562" s="51"/>
      <c r="HP562" s="51"/>
      <c r="HQ562" s="51"/>
      <c r="HR562" s="51"/>
      <c r="HS562" s="51"/>
      <c r="HT562" s="51"/>
      <c r="HU562" s="51"/>
      <c r="HV562" s="51"/>
      <c r="HW562" s="51"/>
      <c r="HX562" s="51"/>
      <c r="HY562" s="51"/>
      <c r="HZ562" s="51"/>
      <c r="IA562" s="51"/>
      <c r="IB562" s="51"/>
      <c r="IC562" s="51"/>
      <c r="ID562" s="51"/>
      <c r="IE562" s="51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</row>
    <row r="563" spans="1:255" ht="12.75" customHeight="1" x14ac:dyDescent="0.2">
      <c r="A563" s="61"/>
      <c r="B563" s="61"/>
      <c r="C563" s="61"/>
      <c r="D563" s="61"/>
      <c r="E563" s="6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  <c r="GH563" s="51"/>
      <c r="GI563" s="51"/>
      <c r="GJ563" s="51"/>
      <c r="GK563" s="51"/>
      <c r="GL563" s="51"/>
      <c r="GM563" s="51"/>
      <c r="GN563" s="51"/>
      <c r="GO563" s="51"/>
      <c r="GP563" s="51"/>
      <c r="GQ563" s="51"/>
      <c r="GR563" s="51"/>
      <c r="GS563" s="51"/>
      <c r="GT563" s="51"/>
      <c r="GU563" s="51"/>
      <c r="GV563" s="51"/>
      <c r="GW563" s="51"/>
      <c r="GX563" s="51"/>
      <c r="GY563" s="51"/>
      <c r="GZ563" s="51"/>
      <c r="HA563" s="51"/>
      <c r="HB563" s="51"/>
      <c r="HC563" s="51"/>
      <c r="HD563" s="51"/>
      <c r="HE563" s="51"/>
      <c r="HF563" s="51"/>
      <c r="HG563" s="51"/>
      <c r="HH563" s="51"/>
      <c r="HI563" s="51"/>
      <c r="HJ563" s="51"/>
      <c r="HK563" s="51"/>
      <c r="HL563" s="51"/>
      <c r="HM563" s="51"/>
      <c r="HN563" s="51"/>
      <c r="HO563" s="51"/>
      <c r="HP563" s="51"/>
      <c r="HQ563" s="51"/>
      <c r="HR563" s="51"/>
      <c r="HS563" s="51"/>
      <c r="HT563" s="51"/>
      <c r="HU563" s="51"/>
      <c r="HV563" s="51"/>
      <c r="HW563" s="51"/>
      <c r="HX563" s="51"/>
      <c r="HY563" s="51"/>
      <c r="HZ563" s="51"/>
      <c r="IA563" s="51"/>
      <c r="IB563" s="51"/>
      <c r="IC563" s="51"/>
      <c r="ID563" s="51"/>
      <c r="IE563" s="51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</row>
    <row r="564" spans="1:255" ht="12.75" customHeight="1" x14ac:dyDescent="0.2">
      <c r="A564" s="61"/>
      <c r="B564" s="61"/>
      <c r="C564" s="61"/>
      <c r="D564" s="61"/>
      <c r="E564" s="6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  <c r="GH564" s="51"/>
      <c r="GI564" s="51"/>
      <c r="GJ564" s="51"/>
      <c r="GK564" s="51"/>
      <c r="GL564" s="51"/>
      <c r="GM564" s="51"/>
      <c r="GN564" s="51"/>
      <c r="GO564" s="51"/>
      <c r="GP564" s="51"/>
      <c r="GQ564" s="51"/>
      <c r="GR564" s="51"/>
      <c r="GS564" s="51"/>
      <c r="GT564" s="51"/>
      <c r="GU564" s="51"/>
      <c r="GV564" s="51"/>
      <c r="GW564" s="51"/>
      <c r="GX564" s="51"/>
      <c r="GY564" s="51"/>
      <c r="GZ564" s="51"/>
      <c r="HA564" s="51"/>
      <c r="HB564" s="51"/>
      <c r="HC564" s="51"/>
      <c r="HD564" s="51"/>
      <c r="HE564" s="51"/>
      <c r="HF564" s="51"/>
      <c r="HG564" s="51"/>
      <c r="HH564" s="51"/>
      <c r="HI564" s="51"/>
      <c r="HJ564" s="51"/>
      <c r="HK564" s="51"/>
      <c r="HL564" s="51"/>
      <c r="HM564" s="51"/>
      <c r="HN564" s="51"/>
      <c r="HO564" s="51"/>
      <c r="HP564" s="51"/>
      <c r="HQ564" s="51"/>
      <c r="HR564" s="51"/>
      <c r="HS564" s="51"/>
      <c r="HT564" s="51"/>
      <c r="HU564" s="51"/>
      <c r="HV564" s="51"/>
      <c r="HW564" s="51"/>
      <c r="HX564" s="51"/>
      <c r="HY564" s="51"/>
      <c r="HZ564" s="51"/>
      <c r="IA564" s="51"/>
      <c r="IB564" s="51"/>
      <c r="IC564" s="51"/>
      <c r="ID564" s="51"/>
      <c r="IE564" s="51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</row>
    <row r="565" spans="1:255" ht="12.75" customHeight="1" x14ac:dyDescent="0.2">
      <c r="A565" s="61"/>
      <c r="B565" s="61"/>
      <c r="C565" s="61"/>
      <c r="D565" s="61"/>
      <c r="E565" s="6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  <c r="GH565" s="51"/>
      <c r="GI565" s="51"/>
      <c r="GJ565" s="51"/>
      <c r="GK565" s="51"/>
      <c r="GL565" s="51"/>
      <c r="GM565" s="51"/>
      <c r="GN565" s="51"/>
      <c r="GO565" s="51"/>
      <c r="GP565" s="51"/>
      <c r="GQ565" s="51"/>
      <c r="GR565" s="51"/>
      <c r="GS565" s="51"/>
      <c r="GT565" s="51"/>
      <c r="GU565" s="51"/>
      <c r="GV565" s="51"/>
      <c r="GW565" s="51"/>
      <c r="GX565" s="51"/>
      <c r="GY565" s="51"/>
      <c r="GZ565" s="51"/>
      <c r="HA565" s="51"/>
      <c r="HB565" s="51"/>
      <c r="HC565" s="51"/>
      <c r="HD565" s="51"/>
      <c r="HE565" s="51"/>
      <c r="HF565" s="51"/>
      <c r="HG565" s="51"/>
      <c r="HH565" s="51"/>
      <c r="HI565" s="51"/>
      <c r="HJ565" s="51"/>
      <c r="HK565" s="51"/>
      <c r="HL565" s="51"/>
      <c r="HM565" s="51"/>
      <c r="HN565" s="51"/>
      <c r="HO565" s="51"/>
      <c r="HP565" s="51"/>
      <c r="HQ565" s="51"/>
      <c r="HR565" s="51"/>
      <c r="HS565" s="51"/>
      <c r="HT565" s="51"/>
      <c r="HU565" s="51"/>
      <c r="HV565" s="51"/>
      <c r="HW565" s="51"/>
      <c r="HX565" s="51"/>
      <c r="HY565" s="51"/>
      <c r="HZ565" s="51"/>
      <c r="IA565" s="51"/>
      <c r="IB565" s="51"/>
      <c r="IC565" s="51"/>
      <c r="ID565" s="51"/>
      <c r="IE565" s="51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</row>
    <row r="566" spans="1:255" ht="12.75" customHeight="1" x14ac:dyDescent="0.2">
      <c r="A566" s="61"/>
      <c r="B566" s="61"/>
      <c r="C566" s="61"/>
      <c r="D566" s="61"/>
      <c r="E566" s="6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  <c r="GH566" s="51"/>
      <c r="GI566" s="51"/>
      <c r="GJ566" s="51"/>
      <c r="GK566" s="51"/>
      <c r="GL566" s="51"/>
      <c r="GM566" s="51"/>
      <c r="GN566" s="51"/>
      <c r="GO566" s="51"/>
      <c r="GP566" s="51"/>
      <c r="GQ566" s="51"/>
      <c r="GR566" s="51"/>
      <c r="GS566" s="51"/>
      <c r="GT566" s="51"/>
      <c r="GU566" s="51"/>
      <c r="GV566" s="51"/>
      <c r="GW566" s="51"/>
      <c r="GX566" s="51"/>
      <c r="GY566" s="51"/>
      <c r="GZ566" s="51"/>
      <c r="HA566" s="51"/>
      <c r="HB566" s="51"/>
      <c r="HC566" s="51"/>
      <c r="HD566" s="51"/>
      <c r="HE566" s="51"/>
      <c r="HF566" s="51"/>
      <c r="HG566" s="51"/>
      <c r="HH566" s="51"/>
      <c r="HI566" s="51"/>
      <c r="HJ566" s="51"/>
      <c r="HK566" s="51"/>
      <c r="HL566" s="51"/>
      <c r="HM566" s="51"/>
      <c r="HN566" s="51"/>
      <c r="HO566" s="51"/>
      <c r="HP566" s="51"/>
      <c r="HQ566" s="51"/>
      <c r="HR566" s="51"/>
      <c r="HS566" s="51"/>
      <c r="HT566" s="51"/>
      <c r="HU566" s="51"/>
      <c r="HV566" s="51"/>
      <c r="HW566" s="51"/>
      <c r="HX566" s="51"/>
      <c r="HY566" s="51"/>
      <c r="HZ566" s="51"/>
      <c r="IA566" s="51"/>
      <c r="IB566" s="51"/>
      <c r="IC566" s="51"/>
      <c r="ID566" s="51"/>
      <c r="IE566" s="51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</row>
    <row r="567" spans="1:255" ht="12.75" customHeight="1" x14ac:dyDescent="0.2">
      <c r="A567" s="61"/>
      <c r="B567" s="61"/>
      <c r="C567" s="61"/>
      <c r="D567" s="61"/>
      <c r="E567" s="6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  <c r="GH567" s="51"/>
      <c r="GI567" s="51"/>
      <c r="GJ567" s="51"/>
      <c r="GK567" s="51"/>
      <c r="GL567" s="51"/>
      <c r="GM567" s="51"/>
      <c r="GN567" s="51"/>
      <c r="GO567" s="51"/>
      <c r="GP567" s="51"/>
      <c r="GQ567" s="51"/>
      <c r="GR567" s="51"/>
      <c r="GS567" s="51"/>
      <c r="GT567" s="51"/>
      <c r="GU567" s="51"/>
      <c r="GV567" s="51"/>
      <c r="GW567" s="51"/>
      <c r="GX567" s="51"/>
      <c r="GY567" s="51"/>
      <c r="GZ567" s="51"/>
      <c r="HA567" s="51"/>
      <c r="HB567" s="51"/>
      <c r="HC567" s="51"/>
      <c r="HD567" s="51"/>
      <c r="HE567" s="51"/>
      <c r="HF567" s="51"/>
      <c r="HG567" s="51"/>
      <c r="HH567" s="51"/>
      <c r="HI567" s="51"/>
      <c r="HJ567" s="51"/>
      <c r="HK567" s="51"/>
      <c r="HL567" s="51"/>
      <c r="HM567" s="51"/>
      <c r="HN567" s="51"/>
      <c r="HO567" s="51"/>
      <c r="HP567" s="51"/>
      <c r="HQ567" s="51"/>
      <c r="HR567" s="51"/>
      <c r="HS567" s="51"/>
      <c r="HT567" s="51"/>
      <c r="HU567" s="51"/>
      <c r="HV567" s="51"/>
      <c r="HW567" s="51"/>
      <c r="HX567" s="51"/>
      <c r="HY567" s="51"/>
      <c r="HZ567" s="51"/>
      <c r="IA567" s="51"/>
      <c r="IB567" s="51"/>
      <c r="IC567" s="51"/>
      <c r="ID567" s="51"/>
      <c r="IE567" s="51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</row>
    <row r="568" spans="1:255" ht="12.75" customHeight="1" x14ac:dyDescent="0.2">
      <c r="A568" s="61"/>
      <c r="B568" s="61"/>
      <c r="C568" s="61"/>
      <c r="D568" s="61"/>
      <c r="E568" s="6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  <c r="GH568" s="51"/>
      <c r="GI568" s="51"/>
      <c r="GJ568" s="51"/>
      <c r="GK568" s="51"/>
      <c r="GL568" s="51"/>
      <c r="GM568" s="51"/>
      <c r="GN568" s="51"/>
      <c r="GO568" s="51"/>
      <c r="GP568" s="51"/>
      <c r="GQ568" s="51"/>
      <c r="GR568" s="51"/>
      <c r="GS568" s="51"/>
      <c r="GT568" s="51"/>
      <c r="GU568" s="51"/>
      <c r="GV568" s="51"/>
      <c r="GW568" s="51"/>
      <c r="GX568" s="51"/>
      <c r="GY568" s="51"/>
      <c r="GZ568" s="51"/>
      <c r="HA568" s="51"/>
      <c r="HB568" s="51"/>
      <c r="HC568" s="51"/>
      <c r="HD568" s="51"/>
      <c r="HE568" s="51"/>
      <c r="HF568" s="51"/>
      <c r="HG568" s="51"/>
      <c r="HH568" s="51"/>
      <c r="HI568" s="51"/>
      <c r="HJ568" s="51"/>
      <c r="HK568" s="51"/>
      <c r="HL568" s="51"/>
      <c r="HM568" s="51"/>
      <c r="HN568" s="51"/>
      <c r="HO568" s="51"/>
      <c r="HP568" s="51"/>
      <c r="HQ568" s="51"/>
      <c r="HR568" s="51"/>
      <c r="HS568" s="51"/>
      <c r="HT568" s="51"/>
      <c r="HU568" s="51"/>
      <c r="HV568" s="51"/>
      <c r="HW568" s="51"/>
      <c r="HX568" s="51"/>
      <c r="HY568" s="51"/>
      <c r="HZ568" s="51"/>
      <c r="IA568" s="51"/>
      <c r="IB568" s="51"/>
      <c r="IC568" s="51"/>
      <c r="ID568" s="51"/>
      <c r="IE568" s="51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</row>
    <row r="569" spans="1:255" ht="12.75" customHeight="1" x14ac:dyDescent="0.2">
      <c r="A569" s="61"/>
      <c r="B569" s="61"/>
      <c r="C569" s="61"/>
      <c r="D569" s="61"/>
      <c r="E569" s="6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  <c r="GH569" s="51"/>
      <c r="GI569" s="51"/>
      <c r="GJ569" s="51"/>
      <c r="GK569" s="51"/>
      <c r="GL569" s="51"/>
      <c r="GM569" s="51"/>
      <c r="GN569" s="51"/>
      <c r="GO569" s="51"/>
      <c r="GP569" s="51"/>
      <c r="GQ569" s="51"/>
      <c r="GR569" s="51"/>
      <c r="GS569" s="51"/>
      <c r="GT569" s="51"/>
      <c r="GU569" s="51"/>
      <c r="GV569" s="51"/>
      <c r="GW569" s="51"/>
      <c r="GX569" s="51"/>
      <c r="GY569" s="51"/>
      <c r="GZ569" s="51"/>
      <c r="HA569" s="51"/>
      <c r="HB569" s="51"/>
      <c r="HC569" s="51"/>
      <c r="HD569" s="51"/>
      <c r="HE569" s="51"/>
      <c r="HF569" s="51"/>
      <c r="HG569" s="51"/>
      <c r="HH569" s="51"/>
      <c r="HI569" s="51"/>
      <c r="HJ569" s="51"/>
      <c r="HK569" s="51"/>
      <c r="HL569" s="51"/>
      <c r="HM569" s="51"/>
      <c r="HN569" s="51"/>
      <c r="HO569" s="51"/>
      <c r="HP569" s="51"/>
      <c r="HQ569" s="51"/>
      <c r="HR569" s="51"/>
      <c r="HS569" s="51"/>
      <c r="HT569" s="51"/>
      <c r="HU569" s="51"/>
      <c r="HV569" s="51"/>
      <c r="HW569" s="51"/>
      <c r="HX569" s="51"/>
      <c r="HY569" s="51"/>
      <c r="HZ569" s="51"/>
      <c r="IA569" s="51"/>
      <c r="IB569" s="51"/>
      <c r="IC569" s="51"/>
      <c r="ID569" s="51"/>
      <c r="IE569" s="51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</row>
    <row r="570" spans="1:255" ht="12.75" customHeight="1" x14ac:dyDescent="0.2">
      <c r="A570" s="61"/>
      <c r="B570" s="61"/>
      <c r="C570" s="61"/>
      <c r="D570" s="61"/>
      <c r="E570" s="6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  <c r="GH570" s="51"/>
      <c r="GI570" s="51"/>
      <c r="GJ570" s="51"/>
      <c r="GK570" s="51"/>
      <c r="GL570" s="51"/>
      <c r="GM570" s="51"/>
      <c r="GN570" s="51"/>
      <c r="GO570" s="51"/>
      <c r="GP570" s="51"/>
      <c r="GQ570" s="51"/>
      <c r="GR570" s="51"/>
      <c r="GS570" s="51"/>
      <c r="GT570" s="51"/>
      <c r="GU570" s="51"/>
      <c r="GV570" s="51"/>
      <c r="GW570" s="51"/>
      <c r="GX570" s="51"/>
      <c r="GY570" s="51"/>
      <c r="GZ570" s="51"/>
      <c r="HA570" s="51"/>
      <c r="HB570" s="51"/>
      <c r="HC570" s="51"/>
      <c r="HD570" s="51"/>
      <c r="HE570" s="51"/>
      <c r="HF570" s="51"/>
      <c r="HG570" s="51"/>
      <c r="HH570" s="51"/>
      <c r="HI570" s="51"/>
      <c r="HJ570" s="51"/>
      <c r="HK570" s="51"/>
      <c r="HL570" s="51"/>
      <c r="HM570" s="51"/>
      <c r="HN570" s="51"/>
      <c r="HO570" s="51"/>
      <c r="HP570" s="51"/>
      <c r="HQ570" s="51"/>
      <c r="HR570" s="51"/>
      <c r="HS570" s="51"/>
      <c r="HT570" s="51"/>
      <c r="HU570" s="51"/>
      <c r="HV570" s="51"/>
      <c r="HW570" s="51"/>
      <c r="HX570" s="51"/>
      <c r="HY570" s="51"/>
      <c r="HZ570" s="51"/>
      <c r="IA570" s="51"/>
      <c r="IB570" s="51"/>
      <c r="IC570" s="51"/>
      <c r="ID570" s="51"/>
      <c r="IE570" s="51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</row>
    <row r="571" spans="1:255" ht="12.75" customHeight="1" x14ac:dyDescent="0.2">
      <c r="A571" s="61"/>
      <c r="B571" s="61"/>
      <c r="C571" s="61"/>
      <c r="D571" s="61"/>
      <c r="E571" s="6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  <c r="GH571" s="51"/>
      <c r="GI571" s="51"/>
      <c r="GJ571" s="51"/>
      <c r="GK571" s="51"/>
      <c r="GL571" s="51"/>
      <c r="GM571" s="51"/>
      <c r="GN571" s="51"/>
      <c r="GO571" s="51"/>
      <c r="GP571" s="51"/>
      <c r="GQ571" s="51"/>
      <c r="GR571" s="51"/>
      <c r="GS571" s="51"/>
      <c r="GT571" s="51"/>
      <c r="GU571" s="51"/>
      <c r="GV571" s="51"/>
      <c r="GW571" s="51"/>
      <c r="GX571" s="51"/>
      <c r="GY571" s="51"/>
      <c r="GZ571" s="51"/>
      <c r="HA571" s="51"/>
      <c r="HB571" s="51"/>
      <c r="HC571" s="51"/>
      <c r="HD571" s="51"/>
      <c r="HE571" s="51"/>
      <c r="HF571" s="51"/>
      <c r="HG571" s="51"/>
      <c r="HH571" s="51"/>
      <c r="HI571" s="51"/>
      <c r="HJ571" s="51"/>
      <c r="HK571" s="51"/>
      <c r="HL571" s="51"/>
      <c r="HM571" s="51"/>
      <c r="HN571" s="51"/>
      <c r="HO571" s="51"/>
      <c r="HP571" s="51"/>
      <c r="HQ571" s="51"/>
      <c r="HR571" s="51"/>
      <c r="HS571" s="51"/>
      <c r="HT571" s="51"/>
      <c r="HU571" s="51"/>
      <c r="HV571" s="51"/>
      <c r="HW571" s="51"/>
      <c r="HX571" s="51"/>
      <c r="HY571" s="51"/>
      <c r="HZ571" s="51"/>
      <c r="IA571" s="51"/>
      <c r="IB571" s="51"/>
      <c r="IC571" s="51"/>
      <c r="ID571" s="51"/>
      <c r="IE571" s="51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</row>
    <row r="572" spans="1:255" ht="12.75" customHeight="1" x14ac:dyDescent="0.2">
      <c r="A572" s="61"/>
      <c r="B572" s="61"/>
      <c r="C572" s="61"/>
      <c r="D572" s="61"/>
      <c r="E572" s="6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  <c r="GH572" s="51"/>
      <c r="GI572" s="51"/>
      <c r="GJ572" s="51"/>
      <c r="GK572" s="51"/>
      <c r="GL572" s="51"/>
      <c r="GM572" s="51"/>
      <c r="GN572" s="51"/>
      <c r="GO572" s="51"/>
      <c r="GP572" s="51"/>
      <c r="GQ572" s="51"/>
      <c r="GR572" s="51"/>
      <c r="GS572" s="51"/>
      <c r="GT572" s="51"/>
      <c r="GU572" s="51"/>
      <c r="GV572" s="51"/>
      <c r="GW572" s="51"/>
      <c r="GX572" s="51"/>
      <c r="GY572" s="51"/>
      <c r="GZ572" s="51"/>
      <c r="HA572" s="51"/>
      <c r="HB572" s="51"/>
      <c r="HC572" s="51"/>
      <c r="HD572" s="51"/>
      <c r="HE572" s="51"/>
      <c r="HF572" s="51"/>
      <c r="HG572" s="51"/>
      <c r="HH572" s="51"/>
      <c r="HI572" s="51"/>
      <c r="HJ572" s="51"/>
      <c r="HK572" s="51"/>
      <c r="HL572" s="51"/>
      <c r="HM572" s="51"/>
      <c r="HN572" s="51"/>
      <c r="HO572" s="51"/>
      <c r="HP572" s="51"/>
      <c r="HQ572" s="51"/>
      <c r="HR572" s="51"/>
      <c r="HS572" s="51"/>
      <c r="HT572" s="51"/>
      <c r="HU572" s="51"/>
      <c r="HV572" s="51"/>
      <c r="HW572" s="51"/>
      <c r="HX572" s="51"/>
      <c r="HY572" s="51"/>
      <c r="HZ572" s="51"/>
      <c r="IA572" s="51"/>
      <c r="IB572" s="51"/>
      <c r="IC572" s="51"/>
      <c r="ID572" s="51"/>
      <c r="IE572" s="51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</row>
    <row r="573" spans="1:255" ht="12.75" customHeight="1" x14ac:dyDescent="0.2">
      <c r="A573" s="61"/>
      <c r="B573" s="61"/>
      <c r="C573" s="61"/>
      <c r="D573" s="61"/>
      <c r="E573" s="6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  <c r="GH573" s="51"/>
      <c r="GI573" s="51"/>
      <c r="GJ573" s="51"/>
      <c r="GK573" s="51"/>
      <c r="GL573" s="51"/>
      <c r="GM573" s="51"/>
      <c r="GN573" s="51"/>
      <c r="GO573" s="51"/>
      <c r="GP573" s="51"/>
      <c r="GQ573" s="51"/>
      <c r="GR573" s="51"/>
      <c r="GS573" s="51"/>
      <c r="GT573" s="51"/>
      <c r="GU573" s="51"/>
      <c r="GV573" s="51"/>
      <c r="GW573" s="51"/>
      <c r="GX573" s="51"/>
      <c r="GY573" s="51"/>
      <c r="GZ573" s="51"/>
      <c r="HA573" s="51"/>
      <c r="HB573" s="51"/>
      <c r="HC573" s="51"/>
      <c r="HD573" s="51"/>
      <c r="HE573" s="51"/>
      <c r="HF573" s="51"/>
      <c r="HG573" s="51"/>
      <c r="HH573" s="51"/>
      <c r="HI573" s="51"/>
      <c r="HJ573" s="51"/>
      <c r="HK573" s="51"/>
      <c r="HL573" s="51"/>
      <c r="HM573" s="51"/>
      <c r="HN573" s="51"/>
      <c r="HO573" s="51"/>
      <c r="HP573" s="51"/>
      <c r="HQ573" s="51"/>
      <c r="HR573" s="51"/>
      <c r="HS573" s="51"/>
      <c r="HT573" s="51"/>
      <c r="HU573" s="51"/>
      <c r="HV573" s="51"/>
      <c r="HW573" s="51"/>
      <c r="HX573" s="51"/>
      <c r="HY573" s="51"/>
      <c r="HZ573" s="51"/>
      <c r="IA573" s="51"/>
      <c r="IB573" s="51"/>
      <c r="IC573" s="51"/>
      <c r="ID573" s="51"/>
      <c r="IE573" s="51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</row>
    <row r="574" spans="1:255" ht="12.75" customHeight="1" x14ac:dyDescent="0.2">
      <c r="A574" s="61"/>
      <c r="B574" s="61"/>
      <c r="C574" s="61"/>
      <c r="D574" s="61"/>
      <c r="E574" s="6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  <c r="GH574" s="51"/>
      <c r="GI574" s="51"/>
      <c r="GJ574" s="51"/>
      <c r="GK574" s="51"/>
      <c r="GL574" s="51"/>
      <c r="GM574" s="51"/>
      <c r="GN574" s="51"/>
      <c r="GO574" s="51"/>
      <c r="GP574" s="51"/>
      <c r="GQ574" s="51"/>
      <c r="GR574" s="51"/>
      <c r="GS574" s="51"/>
      <c r="GT574" s="51"/>
      <c r="GU574" s="51"/>
      <c r="GV574" s="51"/>
      <c r="GW574" s="51"/>
      <c r="GX574" s="51"/>
      <c r="GY574" s="51"/>
      <c r="GZ574" s="51"/>
      <c r="HA574" s="51"/>
      <c r="HB574" s="51"/>
      <c r="HC574" s="51"/>
      <c r="HD574" s="51"/>
      <c r="HE574" s="51"/>
      <c r="HF574" s="51"/>
      <c r="HG574" s="51"/>
      <c r="HH574" s="51"/>
      <c r="HI574" s="51"/>
      <c r="HJ574" s="51"/>
      <c r="HK574" s="51"/>
      <c r="HL574" s="51"/>
      <c r="HM574" s="51"/>
      <c r="HN574" s="51"/>
      <c r="HO574" s="51"/>
      <c r="HP574" s="51"/>
      <c r="HQ574" s="51"/>
      <c r="HR574" s="51"/>
      <c r="HS574" s="51"/>
      <c r="HT574" s="51"/>
      <c r="HU574" s="51"/>
      <c r="HV574" s="51"/>
      <c r="HW574" s="51"/>
      <c r="HX574" s="51"/>
      <c r="HY574" s="51"/>
      <c r="HZ574" s="51"/>
      <c r="IA574" s="51"/>
      <c r="IB574" s="51"/>
      <c r="IC574" s="51"/>
      <c r="ID574" s="51"/>
      <c r="IE574" s="51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</row>
    <row r="575" spans="1:255" ht="12.75" customHeight="1" x14ac:dyDescent="0.2">
      <c r="A575" s="61"/>
      <c r="B575" s="61"/>
      <c r="C575" s="61"/>
      <c r="D575" s="61"/>
      <c r="E575" s="6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  <c r="GH575" s="51"/>
      <c r="GI575" s="51"/>
      <c r="GJ575" s="51"/>
      <c r="GK575" s="51"/>
      <c r="GL575" s="51"/>
      <c r="GM575" s="51"/>
      <c r="GN575" s="51"/>
      <c r="GO575" s="51"/>
      <c r="GP575" s="51"/>
      <c r="GQ575" s="51"/>
      <c r="GR575" s="51"/>
      <c r="GS575" s="51"/>
      <c r="GT575" s="51"/>
      <c r="GU575" s="51"/>
      <c r="GV575" s="51"/>
      <c r="GW575" s="51"/>
      <c r="GX575" s="51"/>
      <c r="GY575" s="51"/>
      <c r="GZ575" s="51"/>
      <c r="HA575" s="51"/>
      <c r="HB575" s="51"/>
      <c r="HC575" s="51"/>
      <c r="HD575" s="51"/>
      <c r="HE575" s="51"/>
      <c r="HF575" s="51"/>
      <c r="HG575" s="51"/>
      <c r="HH575" s="51"/>
      <c r="HI575" s="51"/>
      <c r="HJ575" s="51"/>
      <c r="HK575" s="51"/>
      <c r="HL575" s="51"/>
      <c r="HM575" s="51"/>
      <c r="HN575" s="51"/>
      <c r="HO575" s="51"/>
      <c r="HP575" s="51"/>
      <c r="HQ575" s="51"/>
      <c r="HR575" s="51"/>
      <c r="HS575" s="51"/>
      <c r="HT575" s="51"/>
      <c r="HU575" s="51"/>
      <c r="HV575" s="51"/>
      <c r="HW575" s="51"/>
      <c r="HX575" s="51"/>
      <c r="HY575" s="51"/>
      <c r="HZ575" s="51"/>
      <c r="IA575" s="51"/>
      <c r="IB575" s="51"/>
      <c r="IC575" s="51"/>
      <c r="ID575" s="51"/>
      <c r="IE575" s="51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</row>
    <row r="576" spans="1:255" ht="12.75" customHeight="1" x14ac:dyDescent="0.2">
      <c r="A576" s="61"/>
      <c r="B576" s="61"/>
      <c r="C576" s="61"/>
      <c r="D576" s="61"/>
      <c r="E576" s="6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  <c r="GH576" s="51"/>
      <c r="GI576" s="51"/>
      <c r="GJ576" s="51"/>
      <c r="GK576" s="51"/>
      <c r="GL576" s="51"/>
      <c r="GM576" s="51"/>
      <c r="GN576" s="51"/>
      <c r="GO576" s="51"/>
      <c r="GP576" s="51"/>
      <c r="GQ576" s="51"/>
      <c r="GR576" s="51"/>
      <c r="GS576" s="51"/>
      <c r="GT576" s="51"/>
      <c r="GU576" s="51"/>
      <c r="GV576" s="51"/>
      <c r="GW576" s="51"/>
      <c r="GX576" s="51"/>
      <c r="GY576" s="51"/>
      <c r="GZ576" s="51"/>
      <c r="HA576" s="51"/>
      <c r="HB576" s="51"/>
      <c r="HC576" s="51"/>
      <c r="HD576" s="51"/>
      <c r="HE576" s="51"/>
      <c r="HF576" s="51"/>
      <c r="HG576" s="51"/>
      <c r="HH576" s="51"/>
      <c r="HI576" s="51"/>
      <c r="HJ576" s="51"/>
      <c r="HK576" s="51"/>
      <c r="HL576" s="51"/>
      <c r="HM576" s="51"/>
      <c r="HN576" s="51"/>
      <c r="HO576" s="51"/>
      <c r="HP576" s="51"/>
      <c r="HQ576" s="51"/>
      <c r="HR576" s="51"/>
      <c r="HS576" s="51"/>
      <c r="HT576" s="51"/>
      <c r="HU576" s="51"/>
      <c r="HV576" s="51"/>
      <c r="HW576" s="51"/>
      <c r="HX576" s="51"/>
      <c r="HY576" s="51"/>
      <c r="HZ576" s="51"/>
      <c r="IA576" s="51"/>
      <c r="IB576" s="51"/>
      <c r="IC576" s="51"/>
      <c r="ID576" s="51"/>
      <c r="IE576" s="51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</row>
    <row r="577" spans="1:255" ht="12.75" customHeight="1" x14ac:dyDescent="0.2">
      <c r="A577" s="61"/>
      <c r="B577" s="61"/>
      <c r="C577" s="61"/>
      <c r="D577" s="61"/>
      <c r="E577" s="6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  <c r="GH577" s="51"/>
      <c r="GI577" s="51"/>
      <c r="GJ577" s="51"/>
      <c r="GK577" s="51"/>
      <c r="GL577" s="51"/>
      <c r="GM577" s="51"/>
      <c r="GN577" s="51"/>
      <c r="GO577" s="51"/>
      <c r="GP577" s="51"/>
      <c r="GQ577" s="51"/>
      <c r="GR577" s="51"/>
      <c r="GS577" s="51"/>
      <c r="GT577" s="51"/>
      <c r="GU577" s="51"/>
      <c r="GV577" s="51"/>
      <c r="GW577" s="51"/>
      <c r="GX577" s="51"/>
      <c r="GY577" s="51"/>
      <c r="GZ577" s="51"/>
      <c r="HA577" s="51"/>
      <c r="HB577" s="51"/>
      <c r="HC577" s="51"/>
      <c r="HD577" s="51"/>
      <c r="HE577" s="51"/>
      <c r="HF577" s="51"/>
      <c r="HG577" s="51"/>
      <c r="HH577" s="51"/>
      <c r="HI577" s="51"/>
      <c r="HJ577" s="51"/>
      <c r="HK577" s="51"/>
      <c r="HL577" s="51"/>
      <c r="HM577" s="51"/>
      <c r="HN577" s="51"/>
      <c r="HO577" s="51"/>
      <c r="HP577" s="51"/>
      <c r="HQ577" s="51"/>
      <c r="HR577" s="51"/>
      <c r="HS577" s="51"/>
      <c r="HT577" s="51"/>
      <c r="HU577" s="51"/>
      <c r="HV577" s="51"/>
      <c r="HW577" s="51"/>
      <c r="HX577" s="51"/>
      <c r="HY577" s="51"/>
      <c r="HZ577" s="51"/>
      <c r="IA577" s="51"/>
      <c r="IB577" s="51"/>
      <c r="IC577" s="51"/>
      <c r="ID577" s="51"/>
      <c r="IE577" s="51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</row>
    <row r="578" spans="1:255" ht="12.75" customHeight="1" x14ac:dyDescent="0.2">
      <c r="A578" s="61"/>
      <c r="B578" s="61"/>
      <c r="C578" s="61"/>
      <c r="D578" s="61"/>
      <c r="E578" s="6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  <c r="GH578" s="51"/>
      <c r="GI578" s="51"/>
      <c r="GJ578" s="51"/>
      <c r="GK578" s="51"/>
      <c r="GL578" s="51"/>
      <c r="GM578" s="51"/>
      <c r="GN578" s="51"/>
      <c r="GO578" s="51"/>
      <c r="GP578" s="51"/>
      <c r="GQ578" s="51"/>
      <c r="GR578" s="51"/>
      <c r="GS578" s="51"/>
      <c r="GT578" s="51"/>
      <c r="GU578" s="51"/>
      <c r="GV578" s="51"/>
      <c r="GW578" s="51"/>
      <c r="GX578" s="51"/>
      <c r="GY578" s="51"/>
      <c r="GZ578" s="51"/>
      <c r="HA578" s="51"/>
      <c r="HB578" s="51"/>
      <c r="HC578" s="51"/>
      <c r="HD578" s="51"/>
      <c r="HE578" s="51"/>
      <c r="HF578" s="51"/>
      <c r="HG578" s="51"/>
      <c r="HH578" s="51"/>
      <c r="HI578" s="51"/>
      <c r="HJ578" s="51"/>
      <c r="HK578" s="51"/>
      <c r="HL578" s="51"/>
      <c r="HM578" s="51"/>
      <c r="HN578" s="51"/>
      <c r="HO578" s="51"/>
      <c r="HP578" s="51"/>
      <c r="HQ578" s="51"/>
      <c r="HR578" s="51"/>
      <c r="HS578" s="51"/>
      <c r="HT578" s="51"/>
      <c r="HU578" s="51"/>
      <c r="HV578" s="51"/>
      <c r="HW578" s="51"/>
      <c r="HX578" s="51"/>
      <c r="HY578" s="51"/>
      <c r="HZ578" s="51"/>
      <c r="IA578" s="51"/>
      <c r="IB578" s="51"/>
      <c r="IC578" s="51"/>
      <c r="ID578" s="51"/>
      <c r="IE578" s="51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</row>
    <row r="579" spans="1:255" ht="12.75" customHeight="1" x14ac:dyDescent="0.2">
      <c r="A579" s="61"/>
      <c r="B579" s="61"/>
      <c r="C579" s="61"/>
      <c r="D579" s="61"/>
      <c r="E579" s="6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  <c r="GH579" s="51"/>
      <c r="GI579" s="51"/>
      <c r="GJ579" s="51"/>
      <c r="GK579" s="51"/>
      <c r="GL579" s="51"/>
      <c r="GM579" s="51"/>
      <c r="GN579" s="51"/>
      <c r="GO579" s="51"/>
      <c r="GP579" s="51"/>
      <c r="GQ579" s="51"/>
      <c r="GR579" s="51"/>
      <c r="GS579" s="51"/>
      <c r="GT579" s="51"/>
      <c r="GU579" s="51"/>
      <c r="GV579" s="51"/>
      <c r="GW579" s="51"/>
      <c r="GX579" s="51"/>
      <c r="GY579" s="51"/>
      <c r="GZ579" s="51"/>
      <c r="HA579" s="51"/>
      <c r="HB579" s="51"/>
      <c r="HC579" s="51"/>
      <c r="HD579" s="51"/>
      <c r="HE579" s="51"/>
      <c r="HF579" s="51"/>
      <c r="HG579" s="51"/>
      <c r="HH579" s="51"/>
      <c r="HI579" s="51"/>
      <c r="HJ579" s="51"/>
      <c r="HK579" s="51"/>
      <c r="HL579" s="51"/>
      <c r="HM579" s="51"/>
      <c r="HN579" s="51"/>
      <c r="HO579" s="51"/>
      <c r="HP579" s="51"/>
      <c r="HQ579" s="51"/>
      <c r="HR579" s="51"/>
      <c r="HS579" s="51"/>
      <c r="HT579" s="51"/>
      <c r="HU579" s="51"/>
      <c r="HV579" s="51"/>
      <c r="HW579" s="51"/>
      <c r="HX579" s="51"/>
      <c r="HY579" s="51"/>
      <c r="HZ579" s="51"/>
      <c r="IA579" s="51"/>
      <c r="IB579" s="51"/>
      <c r="IC579" s="51"/>
      <c r="ID579" s="51"/>
      <c r="IE579" s="51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</row>
    <row r="580" spans="1:255" ht="12.75" customHeight="1" x14ac:dyDescent="0.2">
      <c r="A580" s="61"/>
      <c r="B580" s="61"/>
      <c r="C580" s="61"/>
      <c r="D580" s="61"/>
      <c r="E580" s="6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  <c r="GH580" s="51"/>
      <c r="GI580" s="51"/>
      <c r="GJ580" s="51"/>
      <c r="GK580" s="51"/>
      <c r="GL580" s="51"/>
      <c r="GM580" s="51"/>
      <c r="GN580" s="51"/>
      <c r="GO580" s="51"/>
      <c r="GP580" s="51"/>
      <c r="GQ580" s="51"/>
      <c r="GR580" s="51"/>
      <c r="GS580" s="51"/>
      <c r="GT580" s="51"/>
      <c r="GU580" s="51"/>
      <c r="GV580" s="51"/>
      <c r="GW580" s="51"/>
      <c r="GX580" s="51"/>
      <c r="GY580" s="51"/>
      <c r="GZ580" s="51"/>
      <c r="HA580" s="51"/>
      <c r="HB580" s="51"/>
      <c r="HC580" s="51"/>
      <c r="HD580" s="51"/>
      <c r="HE580" s="51"/>
      <c r="HF580" s="51"/>
      <c r="HG580" s="51"/>
      <c r="HH580" s="51"/>
      <c r="HI580" s="51"/>
      <c r="HJ580" s="51"/>
      <c r="HK580" s="51"/>
      <c r="HL580" s="51"/>
      <c r="HM580" s="51"/>
      <c r="HN580" s="51"/>
      <c r="HO580" s="51"/>
      <c r="HP580" s="51"/>
      <c r="HQ580" s="51"/>
      <c r="HR580" s="51"/>
      <c r="HS580" s="51"/>
      <c r="HT580" s="51"/>
      <c r="HU580" s="51"/>
      <c r="HV580" s="51"/>
      <c r="HW580" s="51"/>
      <c r="HX580" s="51"/>
      <c r="HY580" s="51"/>
      <c r="HZ580" s="51"/>
      <c r="IA580" s="51"/>
      <c r="IB580" s="51"/>
      <c r="IC580" s="51"/>
      <c r="ID580" s="51"/>
      <c r="IE580" s="51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</row>
    <row r="581" spans="1:255" ht="12.75" customHeight="1" x14ac:dyDescent="0.2">
      <c r="A581" s="61"/>
      <c r="B581" s="61"/>
      <c r="C581" s="61"/>
      <c r="D581" s="61"/>
      <c r="E581" s="6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  <c r="GH581" s="51"/>
      <c r="GI581" s="51"/>
      <c r="GJ581" s="51"/>
      <c r="GK581" s="51"/>
      <c r="GL581" s="51"/>
      <c r="GM581" s="51"/>
      <c r="GN581" s="51"/>
      <c r="GO581" s="51"/>
      <c r="GP581" s="51"/>
      <c r="GQ581" s="51"/>
      <c r="GR581" s="51"/>
      <c r="GS581" s="51"/>
      <c r="GT581" s="51"/>
      <c r="GU581" s="51"/>
      <c r="GV581" s="51"/>
      <c r="GW581" s="51"/>
      <c r="GX581" s="51"/>
      <c r="GY581" s="51"/>
      <c r="GZ581" s="51"/>
      <c r="HA581" s="51"/>
      <c r="HB581" s="51"/>
      <c r="HC581" s="51"/>
      <c r="HD581" s="51"/>
      <c r="HE581" s="51"/>
      <c r="HF581" s="51"/>
      <c r="HG581" s="51"/>
      <c r="HH581" s="51"/>
      <c r="HI581" s="51"/>
      <c r="HJ581" s="51"/>
      <c r="HK581" s="51"/>
      <c r="HL581" s="51"/>
      <c r="HM581" s="51"/>
      <c r="HN581" s="51"/>
      <c r="HO581" s="51"/>
      <c r="HP581" s="51"/>
      <c r="HQ581" s="51"/>
      <c r="HR581" s="51"/>
      <c r="HS581" s="51"/>
      <c r="HT581" s="51"/>
      <c r="HU581" s="51"/>
      <c r="HV581" s="51"/>
      <c r="HW581" s="51"/>
      <c r="HX581" s="51"/>
      <c r="HY581" s="51"/>
      <c r="HZ581" s="51"/>
      <c r="IA581" s="51"/>
      <c r="IB581" s="51"/>
      <c r="IC581" s="51"/>
      <c r="ID581" s="51"/>
      <c r="IE581" s="51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</row>
    <row r="582" spans="1:255" ht="12.75" customHeight="1" x14ac:dyDescent="0.2">
      <c r="A582" s="61"/>
      <c r="B582" s="61"/>
      <c r="C582" s="61"/>
      <c r="D582" s="61"/>
      <c r="E582" s="6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  <c r="GH582" s="51"/>
      <c r="GI582" s="51"/>
      <c r="GJ582" s="51"/>
      <c r="GK582" s="51"/>
      <c r="GL582" s="51"/>
      <c r="GM582" s="51"/>
      <c r="GN582" s="51"/>
      <c r="GO582" s="51"/>
      <c r="GP582" s="51"/>
      <c r="GQ582" s="51"/>
      <c r="GR582" s="51"/>
      <c r="GS582" s="51"/>
      <c r="GT582" s="51"/>
      <c r="GU582" s="51"/>
      <c r="GV582" s="51"/>
      <c r="GW582" s="51"/>
      <c r="GX582" s="51"/>
      <c r="GY582" s="51"/>
      <c r="GZ582" s="51"/>
      <c r="HA582" s="51"/>
      <c r="HB582" s="51"/>
      <c r="HC582" s="51"/>
      <c r="HD582" s="51"/>
      <c r="HE582" s="51"/>
      <c r="HF582" s="51"/>
      <c r="HG582" s="51"/>
      <c r="HH582" s="51"/>
      <c r="HI582" s="51"/>
      <c r="HJ582" s="51"/>
      <c r="HK582" s="51"/>
      <c r="HL582" s="51"/>
      <c r="HM582" s="51"/>
      <c r="HN582" s="51"/>
      <c r="HO582" s="51"/>
      <c r="HP582" s="51"/>
      <c r="HQ582" s="51"/>
      <c r="HR582" s="51"/>
      <c r="HS582" s="51"/>
      <c r="HT582" s="51"/>
      <c r="HU582" s="51"/>
      <c r="HV582" s="51"/>
      <c r="HW582" s="51"/>
      <c r="HX582" s="51"/>
      <c r="HY582" s="51"/>
      <c r="HZ582" s="51"/>
      <c r="IA582" s="51"/>
      <c r="IB582" s="51"/>
      <c r="IC582" s="51"/>
      <c r="ID582" s="51"/>
      <c r="IE582" s="51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</row>
    <row r="583" spans="1:255" ht="12.75" customHeight="1" x14ac:dyDescent="0.2">
      <c r="A583" s="61"/>
      <c r="B583" s="61"/>
      <c r="C583" s="61"/>
      <c r="D583" s="61"/>
      <c r="E583" s="6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  <c r="GH583" s="51"/>
      <c r="GI583" s="51"/>
      <c r="GJ583" s="51"/>
      <c r="GK583" s="51"/>
      <c r="GL583" s="51"/>
      <c r="GM583" s="51"/>
      <c r="GN583" s="51"/>
      <c r="GO583" s="51"/>
      <c r="GP583" s="51"/>
      <c r="GQ583" s="51"/>
      <c r="GR583" s="51"/>
      <c r="GS583" s="51"/>
      <c r="GT583" s="51"/>
      <c r="GU583" s="51"/>
      <c r="GV583" s="51"/>
      <c r="GW583" s="51"/>
      <c r="GX583" s="51"/>
      <c r="GY583" s="51"/>
      <c r="GZ583" s="51"/>
      <c r="HA583" s="51"/>
      <c r="HB583" s="51"/>
      <c r="HC583" s="51"/>
      <c r="HD583" s="51"/>
      <c r="HE583" s="51"/>
      <c r="HF583" s="51"/>
      <c r="HG583" s="51"/>
      <c r="HH583" s="51"/>
      <c r="HI583" s="51"/>
      <c r="HJ583" s="51"/>
      <c r="HK583" s="51"/>
      <c r="HL583" s="51"/>
      <c r="HM583" s="51"/>
      <c r="HN583" s="51"/>
      <c r="HO583" s="51"/>
      <c r="HP583" s="51"/>
      <c r="HQ583" s="51"/>
      <c r="HR583" s="51"/>
      <c r="HS583" s="51"/>
      <c r="HT583" s="51"/>
      <c r="HU583" s="51"/>
      <c r="HV583" s="51"/>
      <c r="HW583" s="51"/>
      <c r="HX583" s="51"/>
      <c r="HY583" s="51"/>
      <c r="HZ583" s="51"/>
      <c r="IA583" s="51"/>
      <c r="IB583" s="51"/>
      <c r="IC583" s="51"/>
      <c r="ID583" s="51"/>
      <c r="IE583" s="51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</row>
    <row r="584" spans="1:255" ht="12.75" customHeight="1" x14ac:dyDescent="0.2">
      <c r="A584" s="61"/>
      <c r="B584" s="61"/>
      <c r="C584" s="61"/>
      <c r="D584" s="61"/>
      <c r="E584" s="6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  <c r="GH584" s="51"/>
      <c r="GI584" s="51"/>
      <c r="GJ584" s="51"/>
      <c r="GK584" s="51"/>
      <c r="GL584" s="51"/>
      <c r="GM584" s="51"/>
      <c r="GN584" s="51"/>
      <c r="GO584" s="51"/>
      <c r="GP584" s="51"/>
      <c r="GQ584" s="51"/>
      <c r="GR584" s="51"/>
      <c r="GS584" s="51"/>
      <c r="GT584" s="51"/>
      <c r="GU584" s="51"/>
      <c r="GV584" s="51"/>
      <c r="GW584" s="51"/>
      <c r="GX584" s="51"/>
      <c r="GY584" s="51"/>
      <c r="GZ584" s="51"/>
      <c r="HA584" s="51"/>
      <c r="HB584" s="51"/>
      <c r="HC584" s="51"/>
      <c r="HD584" s="51"/>
      <c r="HE584" s="51"/>
      <c r="HF584" s="51"/>
      <c r="HG584" s="51"/>
      <c r="HH584" s="51"/>
      <c r="HI584" s="51"/>
      <c r="HJ584" s="51"/>
      <c r="HK584" s="51"/>
      <c r="HL584" s="51"/>
      <c r="HM584" s="51"/>
      <c r="HN584" s="51"/>
      <c r="HO584" s="51"/>
      <c r="HP584" s="51"/>
      <c r="HQ584" s="51"/>
      <c r="HR584" s="51"/>
      <c r="HS584" s="51"/>
      <c r="HT584" s="51"/>
      <c r="HU584" s="51"/>
      <c r="HV584" s="51"/>
      <c r="HW584" s="51"/>
      <c r="HX584" s="51"/>
      <c r="HY584" s="51"/>
      <c r="HZ584" s="51"/>
      <c r="IA584" s="51"/>
      <c r="IB584" s="51"/>
      <c r="IC584" s="51"/>
      <c r="ID584" s="51"/>
      <c r="IE584" s="51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</row>
    <row r="585" spans="1:255" ht="12.75" customHeight="1" x14ac:dyDescent="0.2">
      <c r="A585" s="61"/>
      <c r="B585" s="61"/>
      <c r="C585" s="61"/>
      <c r="D585" s="61"/>
      <c r="E585" s="6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  <c r="GH585" s="51"/>
      <c r="GI585" s="51"/>
      <c r="GJ585" s="51"/>
      <c r="GK585" s="51"/>
      <c r="GL585" s="51"/>
      <c r="GM585" s="51"/>
      <c r="GN585" s="51"/>
      <c r="GO585" s="51"/>
      <c r="GP585" s="51"/>
      <c r="GQ585" s="51"/>
      <c r="GR585" s="51"/>
      <c r="GS585" s="51"/>
      <c r="GT585" s="51"/>
      <c r="GU585" s="51"/>
      <c r="GV585" s="51"/>
      <c r="GW585" s="51"/>
      <c r="GX585" s="51"/>
      <c r="GY585" s="51"/>
      <c r="GZ585" s="51"/>
      <c r="HA585" s="51"/>
      <c r="HB585" s="51"/>
      <c r="HC585" s="51"/>
      <c r="HD585" s="51"/>
      <c r="HE585" s="51"/>
      <c r="HF585" s="51"/>
      <c r="HG585" s="51"/>
      <c r="HH585" s="51"/>
      <c r="HI585" s="51"/>
      <c r="HJ585" s="51"/>
      <c r="HK585" s="51"/>
      <c r="HL585" s="51"/>
      <c r="HM585" s="51"/>
      <c r="HN585" s="51"/>
      <c r="HO585" s="51"/>
      <c r="HP585" s="51"/>
      <c r="HQ585" s="51"/>
      <c r="HR585" s="51"/>
      <c r="HS585" s="51"/>
      <c r="HT585" s="51"/>
      <c r="HU585" s="51"/>
      <c r="HV585" s="51"/>
      <c r="HW585" s="51"/>
      <c r="HX585" s="51"/>
      <c r="HY585" s="51"/>
      <c r="HZ585" s="51"/>
      <c r="IA585" s="51"/>
      <c r="IB585" s="51"/>
      <c r="IC585" s="51"/>
      <c r="ID585" s="51"/>
      <c r="IE585" s="51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</row>
    <row r="586" spans="1:255" ht="12.75" customHeight="1" x14ac:dyDescent="0.2">
      <c r="A586" s="61"/>
      <c r="B586" s="61"/>
      <c r="C586" s="61"/>
      <c r="D586" s="61"/>
      <c r="E586" s="6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  <c r="GH586" s="51"/>
      <c r="GI586" s="51"/>
      <c r="GJ586" s="51"/>
      <c r="GK586" s="51"/>
      <c r="GL586" s="51"/>
      <c r="GM586" s="51"/>
      <c r="GN586" s="51"/>
      <c r="GO586" s="51"/>
      <c r="GP586" s="51"/>
      <c r="GQ586" s="51"/>
      <c r="GR586" s="51"/>
      <c r="GS586" s="51"/>
      <c r="GT586" s="51"/>
      <c r="GU586" s="51"/>
      <c r="GV586" s="51"/>
      <c r="GW586" s="51"/>
      <c r="GX586" s="51"/>
      <c r="GY586" s="51"/>
      <c r="GZ586" s="51"/>
      <c r="HA586" s="51"/>
      <c r="HB586" s="51"/>
      <c r="HC586" s="51"/>
      <c r="HD586" s="51"/>
      <c r="HE586" s="51"/>
      <c r="HF586" s="51"/>
      <c r="HG586" s="51"/>
      <c r="HH586" s="51"/>
      <c r="HI586" s="51"/>
      <c r="HJ586" s="51"/>
      <c r="HK586" s="51"/>
      <c r="HL586" s="51"/>
      <c r="HM586" s="51"/>
      <c r="HN586" s="51"/>
      <c r="HO586" s="51"/>
      <c r="HP586" s="51"/>
      <c r="HQ586" s="51"/>
      <c r="HR586" s="51"/>
      <c r="HS586" s="51"/>
      <c r="HT586" s="51"/>
      <c r="HU586" s="51"/>
      <c r="HV586" s="51"/>
      <c r="HW586" s="51"/>
      <c r="HX586" s="51"/>
      <c r="HY586" s="51"/>
      <c r="HZ586" s="51"/>
      <c r="IA586" s="51"/>
      <c r="IB586" s="51"/>
      <c r="IC586" s="51"/>
      <c r="ID586" s="51"/>
      <c r="IE586" s="51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</row>
    <row r="587" spans="1:255" ht="12.75" customHeight="1" x14ac:dyDescent="0.2">
      <c r="A587" s="61"/>
      <c r="B587" s="61"/>
      <c r="C587" s="61"/>
      <c r="D587" s="61"/>
      <c r="E587" s="6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  <c r="GH587" s="51"/>
      <c r="GI587" s="51"/>
      <c r="GJ587" s="51"/>
      <c r="GK587" s="51"/>
      <c r="GL587" s="51"/>
      <c r="GM587" s="51"/>
      <c r="GN587" s="51"/>
      <c r="GO587" s="51"/>
      <c r="GP587" s="51"/>
      <c r="GQ587" s="51"/>
      <c r="GR587" s="51"/>
      <c r="GS587" s="51"/>
      <c r="GT587" s="51"/>
      <c r="GU587" s="51"/>
      <c r="GV587" s="51"/>
      <c r="GW587" s="51"/>
      <c r="GX587" s="51"/>
      <c r="GY587" s="51"/>
      <c r="GZ587" s="51"/>
      <c r="HA587" s="51"/>
      <c r="HB587" s="51"/>
      <c r="HC587" s="51"/>
      <c r="HD587" s="51"/>
      <c r="HE587" s="51"/>
      <c r="HF587" s="51"/>
      <c r="HG587" s="51"/>
      <c r="HH587" s="51"/>
      <c r="HI587" s="51"/>
      <c r="HJ587" s="51"/>
      <c r="HK587" s="51"/>
      <c r="HL587" s="51"/>
      <c r="HM587" s="51"/>
      <c r="HN587" s="51"/>
      <c r="HO587" s="51"/>
      <c r="HP587" s="51"/>
      <c r="HQ587" s="51"/>
      <c r="HR587" s="51"/>
      <c r="HS587" s="51"/>
      <c r="HT587" s="51"/>
      <c r="HU587" s="51"/>
      <c r="HV587" s="51"/>
      <c r="HW587" s="51"/>
      <c r="HX587" s="51"/>
      <c r="HY587" s="51"/>
      <c r="HZ587" s="51"/>
      <c r="IA587" s="51"/>
      <c r="IB587" s="51"/>
      <c r="IC587" s="51"/>
      <c r="ID587" s="51"/>
      <c r="IE587" s="51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</row>
    <row r="588" spans="1:255" ht="12.75" customHeight="1" x14ac:dyDescent="0.2">
      <c r="A588" s="61"/>
      <c r="B588" s="61"/>
      <c r="C588" s="61"/>
      <c r="D588" s="61"/>
      <c r="E588" s="6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  <c r="GH588" s="51"/>
      <c r="GI588" s="51"/>
      <c r="GJ588" s="51"/>
      <c r="GK588" s="51"/>
      <c r="GL588" s="51"/>
      <c r="GM588" s="51"/>
      <c r="GN588" s="51"/>
      <c r="GO588" s="51"/>
      <c r="GP588" s="51"/>
      <c r="GQ588" s="51"/>
      <c r="GR588" s="51"/>
      <c r="GS588" s="51"/>
      <c r="GT588" s="51"/>
      <c r="GU588" s="51"/>
      <c r="GV588" s="51"/>
      <c r="GW588" s="51"/>
      <c r="GX588" s="51"/>
      <c r="GY588" s="51"/>
      <c r="GZ588" s="51"/>
      <c r="HA588" s="51"/>
      <c r="HB588" s="51"/>
      <c r="HC588" s="51"/>
      <c r="HD588" s="51"/>
      <c r="HE588" s="51"/>
      <c r="HF588" s="51"/>
      <c r="HG588" s="51"/>
      <c r="HH588" s="51"/>
      <c r="HI588" s="51"/>
      <c r="HJ588" s="51"/>
      <c r="HK588" s="51"/>
      <c r="HL588" s="51"/>
      <c r="HM588" s="51"/>
      <c r="HN588" s="51"/>
      <c r="HO588" s="51"/>
      <c r="HP588" s="51"/>
      <c r="HQ588" s="51"/>
      <c r="HR588" s="51"/>
      <c r="HS588" s="51"/>
      <c r="HT588" s="51"/>
      <c r="HU588" s="51"/>
      <c r="HV588" s="51"/>
      <c r="HW588" s="51"/>
      <c r="HX588" s="51"/>
      <c r="HY588" s="51"/>
      <c r="HZ588" s="51"/>
      <c r="IA588" s="51"/>
      <c r="IB588" s="51"/>
      <c r="IC588" s="51"/>
      <c r="ID588" s="51"/>
      <c r="IE588" s="51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</row>
    <row r="589" spans="1:255" ht="12.75" customHeight="1" x14ac:dyDescent="0.2">
      <c r="A589" s="61"/>
      <c r="B589" s="61"/>
      <c r="C589" s="61"/>
      <c r="D589" s="61"/>
      <c r="E589" s="6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  <c r="GH589" s="51"/>
      <c r="GI589" s="51"/>
      <c r="GJ589" s="51"/>
      <c r="GK589" s="51"/>
      <c r="GL589" s="51"/>
      <c r="GM589" s="51"/>
      <c r="GN589" s="51"/>
      <c r="GO589" s="51"/>
      <c r="GP589" s="51"/>
      <c r="GQ589" s="51"/>
      <c r="GR589" s="51"/>
      <c r="GS589" s="51"/>
      <c r="GT589" s="51"/>
      <c r="GU589" s="51"/>
      <c r="GV589" s="51"/>
      <c r="GW589" s="51"/>
      <c r="GX589" s="51"/>
      <c r="GY589" s="51"/>
      <c r="GZ589" s="51"/>
      <c r="HA589" s="51"/>
      <c r="HB589" s="51"/>
      <c r="HC589" s="51"/>
      <c r="HD589" s="51"/>
      <c r="HE589" s="51"/>
      <c r="HF589" s="51"/>
      <c r="HG589" s="51"/>
      <c r="HH589" s="51"/>
      <c r="HI589" s="51"/>
      <c r="HJ589" s="51"/>
      <c r="HK589" s="51"/>
      <c r="HL589" s="51"/>
      <c r="HM589" s="51"/>
      <c r="HN589" s="51"/>
      <c r="HO589" s="51"/>
      <c r="HP589" s="51"/>
      <c r="HQ589" s="51"/>
      <c r="HR589" s="51"/>
      <c r="HS589" s="51"/>
      <c r="HT589" s="51"/>
      <c r="HU589" s="51"/>
      <c r="HV589" s="51"/>
      <c r="HW589" s="51"/>
      <c r="HX589" s="51"/>
      <c r="HY589" s="51"/>
      <c r="HZ589" s="51"/>
      <c r="IA589" s="51"/>
      <c r="IB589" s="51"/>
      <c r="IC589" s="51"/>
      <c r="ID589" s="51"/>
      <c r="IE589" s="51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</row>
    <row r="590" spans="1:255" ht="12.75" customHeight="1" x14ac:dyDescent="0.2">
      <c r="A590" s="61"/>
      <c r="B590" s="61"/>
      <c r="C590" s="61"/>
      <c r="D590" s="61"/>
      <c r="E590" s="6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  <c r="GH590" s="51"/>
      <c r="GI590" s="51"/>
      <c r="GJ590" s="51"/>
      <c r="GK590" s="51"/>
      <c r="GL590" s="51"/>
      <c r="GM590" s="51"/>
      <c r="GN590" s="51"/>
      <c r="GO590" s="51"/>
      <c r="GP590" s="51"/>
      <c r="GQ590" s="51"/>
      <c r="GR590" s="51"/>
      <c r="GS590" s="51"/>
      <c r="GT590" s="51"/>
      <c r="GU590" s="51"/>
      <c r="GV590" s="51"/>
      <c r="GW590" s="51"/>
      <c r="GX590" s="51"/>
      <c r="GY590" s="51"/>
      <c r="GZ590" s="51"/>
      <c r="HA590" s="51"/>
      <c r="HB590" s="51"/>
      <c r="HC590" s="51"/>
      <c r="HD590" s="51"/>
      <c r="HE590" s="51"/>
      <c r="HF590" s="51"/>
      <c r="HG590" s="51"/>
      <c r="HH590" s="51"/>
      <c r="HI590" s="51"/>
      <c r="HJ590" s="51"/>
      <c r="HK590" s="51"/>
      <c r="HL590" s="51"/>
      <c r="HM590" s="51"/>
      <c r="HN590" s="51"/>
      <c r="HO590" s="51"/>
      <c r="HP590" s="51"/>
      <c r="HQ590" s="51"/>
      <c r="HR590" s="51"/>
      <c r="HS590" s="51"/>
      <c r="HT590" s="51"/>
      <c r="HU590" s="51"/>
      <c r="HV590" s="51"/>
      <c r="HW590" s="51"/>
      <c r="HX590" s="51"/>
      <c r="HY590" s="51"/>
      <c r="HZ590" s="51"/>
      <c r="IA590" s="51"/>
      <c r="IB590" s="51"/>
      <c r="IC590" s="51"/>
      <c r="ID590" s="51"/>
      <c r="IE590" s="51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</row>
    <row r="591" spans="1:255" ht="12.75" customHeight="1" x14ac:dyDescent="0.2">
      <c r="A591" s="61"/>
      <c r="B591" s="61"/>
      <c r="C591" s="61"/>
      <c r="D591" s="61"/>
      <c r="E591" s="6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  <c r="GH591" s="51"/>
      <c r="GI591" s="51"/>
      <c r="GJ591" s="51"/>
      <c r="GK591" s="51"/>
      <c r="GL591" s="51"/>
      <c r="GM591" s="51"/>
      <c r="GN591" s="51"/>
      <c r="GO591" s="51"/>
      <c r="GP591" s="51"/>
      <c r="GQ591" s="51"/>
      <c r="GR591" s="51"/>
      <c r="GS591" s="51"/>
      <c r="GT591" s="51"/>
      <c r="GU591" s="51"/>
      <c r="GV591" s="51"/>
      <c r="GW591" s="51"/>
      <c r="GX591" s="51"/>
      <c r="GY591" s="51"/>
      <c r="GZ591" s="51"/>
      <c r="HA591" s="51"/>
      <c r="HB591" s="51"/>
      <c r="HC591" s="51"/>
      <c r="HD591" s="51"/>
      <c r="HE591" s="51"/>
      <c r="HF591" s="51"/>
      <c r="HG591" s="51"/>
      <c r="HH591" s="51"/>
      <c r="HI591" s="51"/>
      <c r="HJ591" s="51"/>
      <c r="HK591" s="51"/>
      <c r="HL591" s="51"/>
      <c r="HM591" s="51"/>
      <c r="HN591" s="51"/>
      <c r="HO591" s="51"/>
      <c r="HP591" s="51"/>
      <c r="HQ591" s="51"/>
      <c r="HR591" s="51"/>
      <c r="HS591" s="51"/>
      <c r="HT591" s="51"/>
      <c r="HU591" s="51"/>
      <c r="HV591" s="51"/>
      <c r="HW591" s="51"/>
      <c r="HX591" s="51"/>
      <c r="HY591" s="51"/>
      <c r="HZ591" s="51"/>
      <c r="IA591" s="51"/>
      <c r="IB591" s="51"/>
      <c r="IC591" s="51"/>
      <c r="ID591" s="51"/>
      <c r="IE591" s="51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</row>
    <row r="592" spans="1:255" ht="12.75" customHeight="1" x14ac:dyDescent="0.2">
      <c r="A592" s="61"/>
      <c r="B592" s="61"/>
      <c r="C592" s="61"/>
      <c r="D592" s="61"/>
      <c r="E592" s="6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  <c r="GH592" s="51"/>
      <c r="GI592" s="51"/>
      <c r="GJ592" s="51"/>
      <c r="GK592" s="51"/>
      <c r="GL592" s="51"/>
      <c r="GM592" s="51"/>
      <c r="GN592" s="51"/>
      <c r="GO592" s="51"/>
      <c r="GP592" s="51"/>
      <c r="GQ592" s="51"/>
      <c r="GR592" s="51"/>
      <c r="GS592" s="51"/>
      <c r="GT592" s="51"/>
      <c r="GU592" s="51"/>
      <c r="GV592" s="51"/>
      <c r="GW592" s="51"/>
      <c r="GX592" s="51"/>
      <c r="GY592" s="51"/>
      <c r="GZ592" s="51"/>
      <c r="HA592" s="51"/>
      <c r="HB592" s="51"/>
      <c r="HC592" s="51"/>
      <c r="HD592" s="51"/>
      <c r="HE592" s="51"/>
      <c r="HF592" s="51"/>
      <c r="HG592" s="51"/>
      <c r="HH592" s="51"/>
      <c r="HI592" s="51"/>
      <c r="HJ592" s="51"/>
      <c r="HK592" s="51"/>
      <c r="HL592" s="51"/>
      <c r="HM592" s="51"/>
      <c r="HN592" s="51"/>
      <c r="HO592" s="51"/>
      <c r="HP592" s="51"/>
      <c r="HQ592" s="51"/>
      <c r="HR592" s="51"/>
      <c r="HS592" s="51"/>
      <c r="HT592" s="51"/>
      <c r="HU592" s="51"/>
      <c r="HV592" s="51"/>
      <c r="HW592" s="51"/>
      <c r="HX592" s="51"/>
      <c r="HY592" s="51"/>
      <c r="HZ592" s="51"/>
      <c r="IA592" s="51"/>
      <c r="IB592" s="51"/>
      <c r="IC592" s="51"/>
      <c r="ID592" s="51"/>
      <c r="IE592" s="51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</row>
    <row r="593" spans="1:255" ht="12.75" customHeight="1" x14ac:dyDescent="0.2">
      <c r="A593" s="61"/>
      <c r="B593" s="61"/>
      <c r="C593" s="61"/>
      <c r="D593" s="61"/>
      <c r="E593" s="6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  <c r="GH593" s="51"/>
      <c r="GI593" s="51"/>
      <c r="GJ593" s="51"/>
      <c r="GK593" s="51"/>
      <c r="GL593" s="51"/>
      <c r="GM593" s="51"/>
      <c r="GN593" s="51"/>
      <c r="GO593" s="51"/>
      <c r="GP593" s="51"/>
      <c r="GQ593" s="51"/>
      <c r="GR593" s="51"/>
      <c r="GS593" s="51"/>
      <c r="GT593" s="51"/>
      <c r="GU593" s="51"/>
      <c r="GV593" s="51"/>
      <c r="GW593" s="51"/>
      <c r="GX593" s="51"/>
      <c r="GY593" s="51"/>
      <c r="GZ593" s="51"/>
      <c r="HA593" s="51"/>
      <c r="HB593" s="51"/>
      <c r="HC593" s="51"/>
      <c r="HD593" s="51"/>
      <c r="HE593" s="51"/>
      <c r="HF593" s="51"/>
      <c r="HG593" s="51"/>
      <c r="HH593" s="51"/>
      <c r="HI593" s="51"/>
      <c r="HJ593" s="51"/>
      <c r="HK593" s="51"/>
      <c r="HL593" s="51"/>
      <c r="HM593" s="51"/>
      <c r="HN593" s="51"/>
      <c r="HO593" s="51"/>
      <c r="HP593" s="51"/>
      <c r="HQ593" s="51"/>
      <c r="HR593" s="51"/>
      <c r="HS593" s="51"/>
      <c r="HT593" s="51"/>
      <c r="HU593" s="51"/>
      <c r="HV593" s="51"/>
      <c r="HW593" s="51"/>
      <c r="HX593" s="51"/>
      <c r="HY593" s="51"/>
      <c r="HZ593" s="51"/>
      <c r="IA593" s="51"/>
      <c r="IB593" s="51"/>
      <c r="IC593" s="51"/>
      <c r="ID593" s="51"/>
      <c r="IE593" s="51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</row>
    <row r="594" spans="1:255" ht="12.75" customHeight="1" x14ac:dyDescent="0.2">
      <c r="A594" s="61"/>
      <c r="B594" s="61"/>
      <c r="C594" s="61"/>
      <c r="D594" s="61"/>
      <c r="E594" s="6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  <c r="GH594" s="51"/>
      <c r="GI594" s="51"/>
      <c r="GJ594" s="51"/>
      <c r="GK594" s="51"/>
      <c r="GL594" s="51"/>
      <c r="GM594" s="51"/>
      <c r="GN594" s="51"/>
      <c r="GO594" s="51"/>
      <c r="GP594" s="51"/>
      <c r="GQ594" s="51"/>
      <c r="GR594" s="51"/>
      <c r="GS594" s="51"/>
      <c r="GT594" s="51"/>
      <c r="GU594" s="51"/>
      <c r="GV594" s="51"/>
      <c r="GW594" s="51"/>
      <c r="GX594" s="51"/>
      <c r="GY594" s="51"/>
      <c r="GZ594" s="51"/>
      <c r="HA594" s="51"/>
      <c r="HB594" s="51"/>
      <c r="HC594" s="51"/>
      <c r="HD594" s="51"/>
      <c r="HE594" s="51"/>
      <c r="HF594" s="51"/>
      <c r="HG594" s="51"/>
      <c r="HH594" s="51"/>
      <c r="HI594" s="51"/>
      <c r="HJ594" s="51"/>
      <c r="HK594" s="51"/>
      <c r="HL594" s="51"/>
      <c r="HM594" s="51"/>
      <c r="HN594" s="51"/>
      <c r="HO594" s="51"/>
      <c r="HP594" s="51"/>
      <c r="HQ594" s="51"/>
      <c r="HR594" s="51"/>
      <c r="HS594" s="51"/>
      <c r="HT594" s="51"/>
      <c r="HU594" s="51"/>
      <c r="HV594" s="51"/>
      <c r="HW594" s="51"/>
      <c r="HX594" s="51"/>
      <c r="HY594" s="51"/>
      <c r="HZ594" s="51"/>
      <c r="IA594" s="51"/>
      <c r="IB594" s="51"/>
      <c r="IC594" s="51"/>
      <c r="ID594" s="51"/>
      <c r="IE594" s="51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</row>
    <row r="595" spans="1:255" ht="12.75" customHeight="1" x14ac:dyDescent="0.2">
      <c r="A595" s="61"/>
      <c r="B595" s="61"/>
      <c r="C595" s="61"/>
      <c r="D595" s="61"/>
      <c r="E595" s="6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  <c r="GH595" s="51"/>
      <c r="GI595" s="51"/>
      <c r="GJ595" s="51"/>
      <c r="GK595" s="51"/>
      <c r="GL595" s="51"/>
      <c r="GM595" s="51"/>
      <c r="GN595" s="51"/>
      <c r="GO595" s="51"/>
      <c r="GP595" s="51"/>
      <c r="GQ595" s="51"/>
      <c r="GR595" s="51"/>
      <c r="GS595" s="51"/>
      <c r="GT595" s="51"/>
      <c r="GU595" s="51"/>
      <c r="GV595" s="51"/>
      <c r="GW595" s="51"/>
      <c r="GX595" s="51"/>
      <c r="GY595" s="51"/>
      <c r="GZ595" s="51"/>
      <c r="HA595" s="51"/>
      <c r="HB595" s="51"/>
      <c r="HC595" s="51"/>
      <c r="HD595" s="51"/>
      <c r="HE595" s="51"/>
      <c r="HF595" s="51"/>
      <c r="HG595" s="51"/>
      <c r="HH595" s="51"/>
      <c r="HI595" s="51"/>
      <c r="HJ595" s="51"/>
      <c r="HK595" s="51"/>
      <c r="HL595" s="51"/>
      <c r="HM595" s="51"/>
      <c r="HN595" s="51"/>
      <c r="HO595" s="51"/>
      <c r="HP595" s="51"/>
      <c r="HQ595" s="51"/>
      <c r="HR595" s="51"/>
      <c r="HS595" s="51"/>
      <c r="HT595" s="51"/>
      <c r="HU595" s="51"/>
      <c r="HV595" s="51"/>
      <c r="HW595" s="51"/>
      <c r="HX595" s="51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</row>
    <row r="596" spans="1:255" ht="12.75" customHeight="1" x14ac:dyDescent="0.2">
      <c r="A596" s="61"/>
      <c r="B596" s="61"/>
      <c r="C596" s="61"/>
      <c r="D596" s="61"/>
      <c r="E596" s="6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  <c r="GH596" s="51"/>
      <c r="GI596" s="51"/>
      <c r="GJ596" s="51"/>
      <c r="GK596" s="51"/>
      <c r="GL596" s="51"/>
      <c r="GM596" s="51"/>
      <c r="GN596" s="51"/>
      <c r="GO596" s="51"/>
      <c r="GP596" s="51"/>
      <c r="GQ596" s="51"/>
      <c r="GR596" s="51"/>
      <c r="GS596" s="51"/>
      <c r="GT596" s="51"/>
      <c r="GU596" s="51"/>
      <c r="GV596" s="51"/>
      <c r="GW596" s="51"/>
      <c r="GX596" s="51"/>
      <c r="GY596" s="51"/>
      <c r="GZ596" s="51"/>
      <c r="HA596" s="51"/>
      <c r="HB596" s="51"/>
      <c r="HC596" s="51"/>
      <c r="HD596" s="51"/>
      <c r="HE596" s="51"/>
      <c r="HF596" s="51"/>
      <c r="HG596" s="51"/>
      <c r="HH596" s="51"/>
      <c r="HI596" s="51"/>
      <c r="HJ596" s="51"/>
      <c r="HK596" s="51"/>
      <c r="HL596" s="51"/>
      <c r="HM596" s="51"/>
      <c r="HN596" s="51"/>
      <c r="HO596" s="51"/>
      <c r="HP596" s="51"/>
      <c r="HQ596" s="51"/>
      <c r="HR596" s="51"/>
      <c r="HS596" s="51"/>
      <c r="HT596" s="51"/>
      <c r="HU596" s="51"/>
      <c r="HV596" s="51"/>
      <c r="HW596" s="51"/>
      <c r="HX596" s="51"/>
      <c r="HY596" s="51"/>
      <c r="HZ596" s="51"/>
      <c r="IA596" s="51"/>
      <c r="IB596" s="51"/>
      <c r="IC596" s="51"/>
      <c r="ID596" s="51"/>
      <c r="IE596" s="51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</row>
    <row r="597" spans="1:255" ht="12.75" customHeight="1" x14ac:dyDescent="0.2">
      <c r="A597" s="61"/>
      <c r="B597" s="61"/>
      <c r="C597" s="61"/>
      <c r="D597" s="61"/>
      <c r="E597" s="6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  <c r="GH597" s="51"/>
      <c r="GI597" s="51"/>
      <c r="GJ597" s="51"/>
      <c r="GK597" s="51"/>
      <c r="GL597" s="51"/>
      <c r="GM597" s="51"/>
      <c r="GN597" s="51"/>
      <c r="GO597" s="51"/>
      <c r="GP597" s="51"/>
      <c r="GQ597" s="51"/>
      <c r="GR597" s="51"/>
      <c r="GS597" s="51"/>
      <c r="GT597" s="51"/>
      <c r="GU597" s="51"/>
      <c r="GV597" s="51"/>
      <c r="GW597" s="51"/>
      <c r="GX597" s="51"/>
      <c r="GY597" s="51"/>
      <c r="GZ597" s="51"/>
      <c r="HA597" s="51"/>
      <c r="HB597" s="51"/>
      <c r="HC597" s="51"/>
      <c r="HD597" s="51"/>
      <c r="HE597" s="51"/>
      <c r="HF597" s="51"/>
      <c r="HG597" s="51"/>
      <c r="HH597" s="51"/>
      <c r="HI597" s="51"/>
      <c r="HJ597" s="51"/>
      <c r="HK597" s="51"/>
      <c r="HL597" s="51"/>
      <c r="HM597" s="51"/>
      <c r="HN597" s="51"/>
      <c r="HO597" s="51"/>
      <c r="HP597" s="51"/>
      <c r="HQ597" s="51"/>
      <c r="HR597" s="51"/>
      <c r="HS597" s="51"/>
      <c r="HT597" s="51"/>
      <c r="HU597" s="51"/>
      <c r="HV597" s="51"/>
      <c r="HW597" s="51"/>
      <c r="HX597" s="51"/>
      <c r="HY597" s="51"/>
      <c r="HZ597" s="51"/>
      <c r="IA597" s="51"/>
      <c r="IB597" s="51"/>
      <c r="IC597" s="51"/>
      <c r="ID597" s="51"/>
      <c r="IE597" s="51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</row>
    <row r="598" spans="1:255" ht="12.75" customHeight="1" x14ac:dyDescent="0.2">
      <c r="A598" s="61"/>
      <c r="B598" s="61"/>
      <c r="C598" s="61"/>
      <c r="D598" s="61"/>
      <c r="E598" s="6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  <c r="GH598" s="51"/>
      <c r="GI598" s="51"/>
      <c r="GJ598" s="51"/>
      <c r="GK598" s="51"/>
      <c r="GL598" s="51"/>
      <c r="GM598" s="51"/>
      <c r="GN598" s="51"/>
      <c r="GO598" s="51"/>
      <c r="GP598" s="51"/>
      <c r="GQ598" s="51"/>
      <c r="GR598" s="51"/>
      <c r="GS598" s="51"/>
      <c r="GT598" s="51"/>
      <c r="GU598" s="51"/>
      <c r="GV598" s="51"/>
      <c r="GW598" s="51"/>
      <c r="GX598" s="51"/>
      <c r="GY598" s="51"/>
      <c r="GZ598" s="51"/>
      <c r="HA598" s="51"/>
      <c r="HB598" s="51"/>
      <c r="HC598" s="51"/>
      <c r="HD598" s="51"/>
      <c r="HE598" s="51"/>
      <c r="HF598" s="51"/>
      <c r="HG598" s="51"/>
      <c r="HH598" s="51"/>
      <c r="HI598" s="51"/>
      <c r="HJ598" s="51"/>
      <c r="HK598" s="51"/>
      <c r="HL598" s="51"/>
      <c r="HM598" s="51"/>
      <c r="HN598" s="51"/>
      <c r="HO598" s="51"/>
      <c r="HP598" s="51"/>
      <c r="HQ598" s="51"/>
      <c r="HR598" s="51"/>
      <c r="HS598" s="51"/>
      <c r="HT598" s="51"/>
      <c r="HU598" s="51"/>
      <c r="HV598" s="51"/>
      <c r="HW598" s="51"/>
      <c r="HX598" s="51"/>
      <c r="HY598" s="51"/>
      <c r="HZ598" s="51"/>
      <c r="IA598" s="51"/>
      <c r="IB598" s="51"/>
      <c r="IC598" s="51"/>
      <c r="ID598" s="51"/>
      <c r="IE598" s="51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</row>
    <row r="599" spans="1:255" ht="12.75" customHeight="1" x14ac:dyDescent="0.2">
      <c r="A599" s="61"/>
      <c r="B599" s="61"/>
      <c r="C599" s="61"/>
      <c r="D599" s="61"/>
      <c r="E599" s="6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  <c r="GH599" s="51"/>
      <c r="GI599" s="51"/>
      <c r="GJ599" s="51"/>
      <c r="GK599" s="51"/>
      <c r="GL599" s="51"/>
      <c r="GM599" s="51"/>
      <c r="GN599" s="51"/>
      <c r="GO599" s="51"/>
      <c r="GP599" s="51"/>
      <c r="GQ599" s="51"/>
      <c r="GR599" s="51"/>
      <c r="GS599" s="51"/>
      <c r="GT599" s="51"/>
      <c r="GU599" s="51"/>
      <c r="GV599" s="51"/>
      <c r="GW599" s="51"/>
      <c r="GX599" s="51"/>
      <c r="GY599" s="51"/>
      <c r="GZ599" s="51"/>
      <c r="HA599" s="51"/>
      <c r="HB599" s="51"/>
      <c r="HC599" s="51"/>
      <c r="HD599" s="51"/>
      <c r="HE599" s="51"/>
      <c r="HF599" s="51"/>
      <c r="HG599" s="51"/>
      <c r="HH599" s="51"/>
      <c r="HI599" s="51"/>
      <c r="HJ599" s="51"/>
      <c r="HK599" s="51"/>
      <c r="HL599" s="51"/>
      <c r="HM599" s="51"/>
      <c r="HN599" s="51"/>
      <c r="HO599" s="51"/>
      <c r="HP599" s="51"/>
      <c r="HQ599" s="51"/>
      <c r="HR599" s="51"/>
      <c r="HS599" s="51"/>
      <c r="HT599" s="51"/>
      <c r="HU599" s="51"/>
      <c r="HV599" s="51"/>
      <c r="HW599" s="51"/>
      <c r="HX599" s="51"/>
      <c r="HY599" s="51"/>
      <c r="HZ599" s="51"/>
      <c r="IA599" s="51"/>
      <c r="IB599" s="51"/>
      <c r="IC599" s="51"/>
      <c r="ID599" s="51"/>
      <c r="IE599" s="51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</row>
    <row r="600" spans="1:255" ht="12.75" customHeight="1" x14ac:dyDescent="0.2">
      <c r="A600" s="61"/>
      <c r="B600" s="61"/>
      <c r="C600" s="61"/>
      <c r="D600" s="61"/>
      <c r="E600" s="6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  <c r="GH600" s="51"/>
      <c r="GI600" s="51"/>
      <c r="GJ600" s="51"/>
      <c r="GK600" s="51"/>
      <c r="GL600" s="51"/>
      <c r="GM600" s="51"/>
      <c r="GN600" s="51"/>
      <c r="GO600" s="51"/>
      <c r="GP600" s="51"/>
      <c r="GQ600" s="51"/>
      <c r="GR600" s="51"/>
      <c r="GS600" s="51"/>
      <c r="GT600" s="51"/>
      <c r="GU600" s="51"/>
      <c r="GV600" s="51"/>
      <c r="GW600" s="51"/>
      <c r="GX600" s="51"/>
      <c r="GY600" s="51"/>
      <c r="GZ600" s="51"/>
      <c r="HA600" s="51"/>
      <c r="HB600" s="51"/>
      <c r="HC600" s="51"/>
      <c r="HD600" s="51"/>
      <c r="HE600" s="51"/>
      <c r="HF600" s="51"/>
      <c r="HG600" s="51"/>
      <c r="HH600" s="51"/>
      <c r="HI600" s="51"/>
      <c r="HJ600" s="51"/>
      <c r="HK600" s="51"/>
      <c r="HL600" s="51"/>
      <c r="HM600" s="51"/>
      <c r="HN600" s="51"/>
      <c r="HO600" s="51"/>
      <c r="HP600" s="51"/>
      <c r="HQ600" s="51"/>
      <c r="HR600" s="51"/>
      <c r="HS600" s="51"/>
      <c r="HT600" s="51"/>
      <c r="HU600" s="51"/>
      <c r="HV600" s="51"/>
      <c r="HW600" s="51"/>
      <c r="HX600" s="51"/>
      <c r="HY600" s="51"/>
      <c r="HZ600" s="51"/>
      <c r="IA600" s="51"/>
      <c r="IB600" s="51"/>
      <c r="IC600" s="51"/>
      <c r="ID600" s="51"/>
      <c r="IE600" s="51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</row>
    <row r="601" spans="1:255" ht="12.75" customHeight="1" x14ac:dyDescent="0.2">
      <c r="A601" s="61"/>
      <c r="B601" s="61"/>
      <c r="C601" s="61"/>
      <c r="D601" s="61"/>
      <c r="E601" s="6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  <c r="GH601" s="51"/>
      <c r="GI601" s="51"/>
      <c r="GJ601" s="51"/>
      <c r="GK601" s="51"/>
      <c r="GL601" s="51"/>
      <c r="GM601" s="51"/>
      <c r="GN601" s="51"/>
      <c r="GO601" s="51"/>
      <c r="GP601" s="51"/>
      <c r="GQ601" s="51"/>
      <c r="GR601" s="51"/>
      <c r="GS601" s="51"/>
      <c r="GT601" s="51"/>
      <c r="GU601" s="51"/>
      <c r="GV601" s="51"/>
      <c r="GW601" s="51"/>
      <c r="GX601" s="51"/>
      <c r="GY601" s="51"/>
      <c r="GZ601" s="51"/>
      <c r="HA601" s="51"/>
      <c r="HB601" s="51"/>
      <c r="HC601" s="51"/>
      <c r="HD601" s="51"/>
      <c r="HE601" s="51"/>
      <c r="HF601" s="51"/>
      <c r="HG601" s="51"/>
      <c r="HH601" s="51"/>
      <c r="HI601" s="51"/>
      <c r="HJ601" s="51"/>
      <c r="HK601" s="51"/>
      <c r="HL601" s="51"/>
      <c r="HM601" s="51"/>
      <c r="HN601" s="51"/>
      <c r="HO601" s="51"/>
      <c r="HP601" s="51"/>
      <c r="HQ601" s="51"/>
      <c r="HR601" s="51"/>
      <c r="HS601" s="51"/>
      <c r="HT601" s="51"/>
      <c r="HU601" s="51"/>
      <c r="HV601" s="51"/>
      <c r="HW601" s="51"/>
      <c r="HX601" s="51"/>
      <c r="HY601" s="51"/>
      <c r="HZ601" s="51"/>
      <c r="IA601" s="51"/>
      <c r="IB601" s="51"/>
      <c r="IC601" s="51"/>
      <c r="ID601" s="51"/>
      <c r="IE601" s="51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</row>
    <row r="602" spans="1:255" ht="12.75" customHeight="1" x14ac:dyDescent="0.2">
      <c r="A602" s="61"/>
      <c r="B602" s="61"/>
      <c r="C602" s="61"/>
      <c r="D602" s="61"/>
      <c r="E602" s="6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  <c r="GH602" s="51"/>
      <c r="GI602" s="51"/>
      <c r="GJ602" s="51"/>
      <c r="GK602" s="51"/>
      <c r="GL602" s="51"/>
      <c r="GM602" s="51"/>
      <c r="GN602" s="51"/>
      <c r="GO602" s="51"/>
      <c r="GP602" s="51"/>
      <c r="GQ602" s="51"/>
      <c r="GR602" s="51"/>
      <c r="GS602" s="51"/>
      <c r="GT602" s="51"/>
      <c r="GU602" s="51"/>
      <c r="GV602" s="51"/>
      <c r="GW602" s="51"/>
      <c r="GX602" s="51"/>
      <c r="GY602" s="51"/>
      <c r="GZ602" s="51"/>
      <c r="HA602" s="51"/>
      <c r="HB602" s="51"/>
      <c r="HC602" s="51"/>
      <c r="HD602" s="51"/>
      <c r="HE602" s="51"/>
      <c r="HF602" s="51"/>
      <c r="HG602" s="51"/>
      <c r="HH602" s="51"/>
      <c r="HI602" s="51"/>
      <c r="HJ602" s="51"/>
      <c r="HK602" s="51"/>
      <c r="HL602" s="51"/>
      <c r="HM602" s="51"/>
      <c r="HN602" s="51"/>
      <c r="HO602" s="51"/>
      <c r="HP602" s="51"/>
      <c r="HQ602" s="51"/>
      <c r="HR602" s="51"/>
      <c r="HS602" s="51"/>
      <c r="HT602" s="51"/>
      <c r="HU602" s="51"/>
      <c r="HV602" s="51"/>
      <c r="HW602" s="51"/>
      <c r="HX602" s="51"/>
      <c r="HY602" s="51"/>
      <c r="HZ602" s="51"/>
      <c r="IA602" s="51"/>
      <c r="IB602" s="51"/>
      <c r="IC602" s="51"/>
      <c r="ID602" s="51"/>
      <c r="IE602" s="51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</row>
    <row r="603" spans="1:255" ht="12.75" customHeight="1" x14ac:dyDescent="0.2">
      <c r="A603" s="61"/>
      <c r="B603" s="61"/>
      <c r="C603" s="61"/>
      <c r="D603" s="61"/>
      <c r="E603" s="6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  <c r="GH603" s="51"/>
      <c r="GI603" s="51"/>
      <c r="GJ603" s="51"/>
      <c r="GK603" s="51"/>
      <c r="GL603" s="51"/>
      <c r="GM603" s="51"/>
      <c r="GN603" s="51"/>
      <c r="GO603" s="51"/>
      <c r="GP603" s="51"/>
      <c r="GQ603" s="51"/>
      <c r="GR603" s="51"/>
      <c r="GS603" s="51"/>
      <c r="GT603" s="51"/>
      <c r="GU603" s="51"/>
      <c r="GV603" s="51"/>
      <c r="GW603" s="51"/>
      <c r="GX603" s="51"/>
      <c r="GY603" s="51"/>
      <c r="GZ603" s="51"/>
      <c r="HA603" s="51"/>
      <c r="HB603" s="51"/>
      <c r="HC603" s="51"/>
      <c r="HD603" s="51"/>
      <c r="HE603" s="51"/>
      <c r="HF603" s="51"/>
      <c r="HG603" s="51"/>
      <c r="HH603" s="51"/>
      <c r="HI603" s="51"/>
      <c r="HJ603" s="51"/>
      <c r="HK603" s="51"/>
      <c r="HL603" s="51"/>
      <c r="HM603" s="51"/>
      <c r="HN603" s="51"/>
      <c r="HO603" s="51"/>
      <c r="HP603" s="51"/>
      <c r="HQ603" s="51"/>
      <c r="HR603" s="51"/>
      <c r="HS603" s="51"/>
      <c r="HT603" s="51"/>
      <c r="HU603" s="51"/>
      <c r="HV603" s="51"/>
      <c r="HW603" s="51"/>
      <c r="HX603" s="51"/>
      <c r="HY603" s="51"/>
      <c r="HZ603" s="51"/>
      <c r="IA603" s="51"/>
      <c r="IB603" s="51"/>
      <c r="IC603" s="51"/>
      <c r="ID603" s="51"/>
      <c r="IE603" s="51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</row>
    <row r="604" spans="1:255" ht="12.75" customHeight="1" x14ac:dyDescent="0.2">
      <c r="A604" s="61"/>
      <c r="B604" s="61"/>
      <c r="C604" s="61"/>
      <c r="D604" s="61"/>
      <c r="E604" s="6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  <c r="GH604" s="51"/>
      <c r="GI604" s="51"/>
      <c r="GJ604" s="51"/>
      <c r="GK604" s="51"/>
      <c r="GL604" s="51"/>
      <c r="GM604" s="51"/>
      <c r="GN604" s="51"/>
      <c r="GO604" s="51"/>
      <c r="GP604" s="51"/>
      <c r="GQ604" s="51"/>
      <c r="GR604" s="51"/>
      <c r="GS604" s="51"/>
      <c r="GT604" s="51"/>
      <c r="GU604" s="51"/>
      <c r="GV604" s="51"/>
      <c r="GW604" s="51"/>
      <c r="GX604" s="51"/>
      <c r="GY604" s="51"/>
      <c r="GZ604" s="51"/>
      <c r="HA604" s="51"/>
      <c r="HB604" s="51"/>
      <c r="HC604" s="51"/>
      <c r="HD604" s="51"/>
      <c r="HE604" s="51"/>
      <c r="HF604" s="51"/>
      <c r="HG604" s="51"/>
      <c r="HH604" s="51"/>
      <c r="HI604" s="51"/>
      <c r="HJ604" s="51"/>
      <c r="HK604" s="51"/>
      <c r="HL604" s="51"/>
      <c r="HM604" s="51"/>
      <c r="HN604" s="51"/>
      <c r="HO604" s="51"/>
      <c r="HP604" s="51"/>
      <c r="HQ604" s="51"/>
      <c r="HR604" s="51"/>
      <c r="HS604" s="51"/>
      <c r="HT604" s="51"/>
      <c r="HU604" s="51"/>
      <c r="HV604" s="51"/>
      <c r="HW604" s="51"/>
      <c r="HX604" s="51"/>
      <c r="HY604" s="51"/>
      <c r="HZ604" s="51"/>
      <c r="IA604" s="51"/>
      <c r="IB604" s="51"/>
      <c r="IC604" s="51"/>
      <c r="ID604" s="51"/>
      <c r="IE604" s="51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</row>
    <row r="605" spans="1:255" ht="12.75" customHeight="1" x14ac:dyDescent="0.2">
      <c r="A605" s="61"/>
      <c r="B605" s="61"/>
      <c r="C605" s="61"/>
      <c r="D605" s="61"/>
      <c r="E605" s="6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  <c r="GH605" s="51"/>
      <c r="GI605" s="51"/>
      <c r="GJ605" s="51"/>
      <c r="GK605" s="51"/>
      <c r="GL605" s="51"/>
      <c r="GM605" s="51"/>
      <c r="GN605" s="51"/>
      <c r="GO605" s="51"/>
      <c r="GP605" s="51"/>
      <c r="GQ605" s="51"/>
      <c r="GR605" s="51"/>
      <c r="GS605" s="51"/>
      <c r="GT605" s="51"/>
      <c r="GU605" s="51"/>
      <c r="GV605" s="51"/>
      <c r="GW605" s="51"/>
      <c r="GX605" s="51"/>
      <c r="GY605" s="51"/>
      <c r="GZ605" s="51"/>
      <c r="HA605" s="51"/>
      <c r="HB605" s="51"/>
      <c r="HC605" s="51"/>
      <c r="HD605" s="51"/>
      <c r="HE605" s="51"/>
      <c r="HF605" s="51"/>
      <c r="HG605" s="51"/>
      <c r="HH605" s="51"/>
      <c r="HI605" s="51"/>
      <c r="HJ605" s="51"/>
      <c r="HK605" s="51"/>
      <c r="HL605" s="51"/>
      <c r="HM605" s="51"/>
      <c r="HN605" s="51"/>
      <c r="HO605" s="51"/>
      <c r="HP605" s="51"/>
      <c r="HQ605" s="51"/>
      <c r="HR605" s="51"/>
      <c r="HS605" s="51"/>
      <c r="HT605" s="51"/>
      <c r="HU605" s="51"/>
      <c r="HV605" s="51"/>
      <c r="HW605" s="51"/>
      <c r="HX605" s="51"/>
      <c r="HY605" s="51"/>
      <c r="HZ605" s="51"/>
      <c r="IA605" s="51"/>
      <c r="IB605" s="51"/>
      <c r="IC605" s="51"/>
      <c r="ID605" s="51"/>
      <c r="IE605" s="51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</row>
    <row r="606" spans="1:255" ht="12.75" customHeight="1" x14ac:dyDescent="0.2">
      <c r="A606" s="61"/>
      <c r="B606" s="61"/>
      <c r="C606" s="61"/>
      <c r="D606" s="61"/>
      <c r="E606" s="6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  <c r="GH606" s="51"/>
      <c r="GI606" s="51"/>
      <c r="GJ606" s="51"/>
      <c r="GK606" s="51"/>
      <c r="GL606" s="51"/>
      <c r="GM606" s="51"/>
      <c r="GN606" s="51"/>
      <c r="GO606" s="51"/>
      <c r="GP606" s="51"/>
      <c r="GQ606" s="51"/>
      <c r="GR606" s="51"/>
      <c r="GS606" s="51"/>
      <c r="GT606" s="51"/>
      <c r="GU606" s="51"/>
      <c r="GV606" s="51"/>
      <c r="GW606" s="51"/>
      <c r="GX606" s="51"/>
      <c r="GY606" s="51"/>
      <c r="GZ606" s="51"/>
      <c r="HA606" s="51"/>
      <c r="HB606" s="51"/>
      <c r="HC606" s="51"/>
      <c r="HD606" s="51"/>
      <c r="HE606" s="51"/>
      <c r="HF606" s="51"/>
      <c r="HG606" s="51"/>
      <c r="HH606" s="51"/>
      <c r="HI606" s="51"/>
      <c r="HJ606" s="51"/>
      <c r="HK606" s="51"/>
      <c r="HL606" s="51"/>
      <c r="HM606" s="51"/>
      <c r="HN606" s="51"/>
      <c r="HO606" s="51"/>
      <c r="HP606" s="51"/>
      <c r="HQ606" s="51"/>
      <c r="HR606" s="51"/>
      <c r="HS606" s="51"/>
      <c r="HT606" s="51"/>
      <c r="HU606" s="51"/>
      <c r="HV606" s="51"/>
      <c r="HW606" s="51"/>
      <c r="HX606" s="51"/>
      <c r="HY606" s="51"/>
      <c r="HZ606" s="51"/>
      <c r="IA606" s="51"/>
      <c r="IB606" s="51"/>
      <c r="IC606" s="51"/>
      <c r="ID606" s="51"/>
      <c r="IE606" s="51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</row>
    <row r="607" spans="1:255" ht="12.75" customHeight="1" x14ac:dyDescent="0.2">
      <c r="A607" s="61"/>
      <c r="B607" s="61"/>
      <c r="C607" s="61"/>
      <c r="D607" s="61"/>
      <c r="E607" s="6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  <c r="GH607" s="51"/>
      <c r="GI607" s="51"/>
      <c r="GJ607" s="51"/>
      <c r="GK607" s="51"/>
      <c r="GL607" s="51"/>
      <c r="GM607" s="51"/>
      <c r="GN607" s="51"/>
      <c r="GO607" s="51"/>
      <c r="GP607" s="51"/>
      <c r="GQ607" s="51"/>
      <c r="GR607" s="51"/>
      <c r="GS607" s="51"/>
      <c r="GT607" s="51"/>
      <c r="GU607" s="51"/>
      <c r="GV607" s="51"/>
      <c r="GW607" s="51"/>
      <c r="GX607" s="51"/>
      <c r="GY607" s="51"/>
      <c r="GZ607" s="51"/>
      <c r="HA607" s="51"/>
      <c r="HB607" s="51"/>
      <c r="HC607" s="51"/>
      <c r="HD607" s="51"/>
      <c r="HE607" s="51"/>
      <c r="HF607" s="51"/>
      <c r="HG607" s="51"/>
      <c r="HH607" s="51"/>
      <c r="HI607" s="51"/>
      <c r="HJ607" s="51"/>
      <c r="HK607" s="51"/>
      <c r="HL607" s="51"/>
      <c r="HM607" s="51"/>
      <c r="HN607" s="51"/>
      <c r="HO607" s="51"/>
      <c r="HP607" s="51"/>
      <c r="HQ607" s="51"/>
      <c r="HR607" s="51"/>
      <c r="HS607" s="51"/>
      <c r="HT607" s="51"/>
      <c r="HU607" s="51"/>
      <c r="HV607" s="51"/>
      <c r="HW607" s="51"/>
      <c r="HX607" s="51"/>
      <c r="HY607" s="51"/>
      <c r="HZ607" s="51"/>
      <c r="IA607" s="51"/>
      <c r="IB607" s="51"/>
      <c r="IC607" s="51"/>
      <c r="ID607" s="51"/>
      <c r="IE607" s="51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</row>
    <row r="608" spans="1:255" ht="12.75" customHeight="1" x14ac:dyDescent="0.2">
      <c r="A608" s="61"/>
      <c r="B608" s="61"/>
      <c r="C608" s="61"/>
      <c r="D608" s="61"/>
      <c r="E608" s="6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  <c r="GH608" s="51"/>
      <c r="GI608" s="51"/>
      <c r="GJ608" s="51"/>
      <c r="GK608" s="51"/>
      <c r="GL608" s="51"/>
      <c r="GM608" s="51"/>
      <c r="GN608" s="51"/>
      <c r="GO608" s="51"/>
      <c r="GP608" s="51"/>
      <c r="GQ608" s="51"/>
      <c r="GR608" s="51"/>
      <c r="GS608" s="51"/>
      <c r="GT608" s="51"/>
      <c r="GU608" s="51"/>
      <c r="GV608" s="51"/>
      <c r="GW608" s="51"/>
      <c r="GX608" s="51"/>
      <c r="GY608" s="51"/>
      <c r="GZ608" s="51"/>
      <c r="HA608" s="51"/>
      <c r="HB608" s="51"/>
      <c r="HC608" s="51"/>
      <c r="HD608" s="51"/>
      <c r="HE608" s="51"/>
      <c r="HF608" s="51"/>
      <c r="HG608" s="51"/>
      <c r="HH608" s="51"/>
      <c r="HI608" s="51"/>
      <c r="HJ608" s="51"/>
      <c r="HK608" s="51"/>
      <c r="HL608" s="51"/>
      <c r="HM608" s="51"/>
      <c r="HN608" s="51"/>
      <c r="HO608" s="51"/>
      <c r="HP608" s="51"/>
      <c r="HQ608" s="51"/>
      <c r="HR608" s="51"/>
      <c r="HS608" s="51"/>
      <c r="HT608" s="51"/>
      <c r="HU608" s="51"/>
      <c r="HV608" s="51"/>
      <c r="HW608" s="51"/>
      <c r="HX608" s="51"/>
      <c r="HY608" s="51"/>
      <c r="HZ608" s="51"/>
      <c r="IA608" s="51"/>
      <c r="IB608" s="51"/>
      <c r="IC608" s="51"/>
      <c r="ID608" s="51"/>
      <c r="IE608" s="51"/>
      <c r="IF608" s="51"/>
      <c r="IG608" s="51"/>
      <c r="IH608" s="51"/>
      <c r="II608" s="51"/>
      <c r="IJ608" s="51"/>
      <c r="IK608" s="51"/>
      <c r="IL608" s="51"/>
      <c r="IM608" s="51"/>
      <c r="IN608" s="51"/>
      <c r="IO608" s="51"/>
      <c r="IP608" s="51"/>
      <c r="IQ608" s="51"/>
      <c r="IR608" s="51"/>
      <c r="IS608" s="51"/>
      <c r="IT608" s="51"/>
      <c r="IU608" s="51"/>
    </row>
    <row r="609" spans="1:255" ht="12.75" customHeight="1" x14ac:dyDescent="0.2">
      <c r="A609" s="61"/>
      <c r="B609" s="61"/>
      <c r="C609" s="61"/>
      <c r="D609" s="61"/>
      <c r="E609" s="6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  <c r="GH609" s="51"/>
      <c r="GI609" s="51"/>
      <c r="GJ609" s="51"/>
      <c r="GK609" s="51"/>
      <c r="GL609" s="51"/>
      <c r="GM609" s="51"/>
      <c r="GN609" s="51"/>
      <c r="GO609" s="51"/>
      <c r="GP609" s="51"/>
      <c r="GQ609" s="51"/>
      <c r="GR609" s="51"/>
      <c r="GS609" s="51"/>
      <c r="GT609" s="51"/>
      <c r="GU609" s="51"/>
      <c r="GV609" s="51"/>
      <c r="GW609" s="51"/>
      <c r="GX609" s="51"/>
      <c r="GY609" s="51"/>
      <c r="GZ609" s="51"/>
      <c r="HA609" s="51"/>
      <c r="HB609" s="51"/>
      <c r="HC609" s="51"/>
      <c r="HD609" s="51"/>
      <c r="HE609" s="51"/>
      <c r="HF609" s="51"/>
      <c r="HG609" s="51"/>
      <c r="HH609" s="51"/>
      <c r="HI609" s="51"/>
      <c r="HJ609" s="51"/>
      <c r="HK609" s="51"/>
      <c r="HL609" s="51"/>
      <c r="HM609" s="51"/>
      <c r="HN609" s="51"/>
      <c r="HO609" s="51"/>
      <c r="HP609" s="51"/>
      <c r="HQ609" s="51"/>
      <c r="HR609" s="51"/>
      <c r="HS609" s="51"/>
      <c r="HT609" s="51"/>
      <c r="HU609" s="51"/>
      <c r="HV609" s="51"/>
      <c r="HW609" s="51"/>
      <c r="HX609" s="51"/>
      <c r="HY609" s="51"/>
      <c r="HZ609" s="51"/>
      <c r="IA609" s="51"/>
      <c r="IB609" s="51"/>
      <c r="IC609" s="51"/>
      <c r="ID609" s="51"/>
      <c r="IE609" s="51"/>
      <c r="IF609" s="51"/>
      <c r="IG609" s="51"/>
      <c r="IH609" s="51"/>
      <c r="II609" s="51"/>
      <c r="IJ609" s="51"/>
      <c r="IK609" s="51"/>
      <c r="IL609" s="51"/>
      <c r="IM609" s="51"/>
      <c r="IN609" s="51"/>
      <c r="IO609" s="51"/>
      <c r="IP609" s="51"/>
      <c r="IQ609" s="51"/>
      <c r="IR609" s="51"/>
      <c r="IS609" s="51"/>
      <c r="IT609" s="51"/>
      <c r="IU609" s="51"/>
    </row>
    <row r="610" spans="1:255" ht="12.75" customHeight="1" x14ac:dyDescent="0.2">
      <c r="A610" s="61"/>
      <c r="B610" s="61"/>
      <c r="C610" s="61"/>
      <c r="D610" s="61"/>
      <c r="E610" s="6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  <c r="GH610" s="51"/>
      <c r="GI610" s="51"/>
      <c r="GJ610" s="51"/>
      <c r="GK610" s="51"/>
      <c r="GL610" s="51"/>
      <c r="GM610" s="51"/>
      <c r="GN610" s="51"/>
      <c r="GO610" s="51"/>
      <c r="GP610" s="51"/>
      <c r="GQ610" s="51"/>
      <c r="GR610" s="51"/>
      <c r="GS610" s="51"/>
      <c r="GT610" s="51"/>
      <c r="GU610" s="51"/>
      <c r="GV610" s="51"/>
      <c r="GW610" s="51"/>
      <c r="GX610" s="51"/>
      <c r="GY610" s="51"/>
      <c r="GZ610" s="51"/>
      <c r="HA610" s="51"/>
      <c r="HB610" s="51"/>
      <c r="HC610" s="51"/>
      <c r="HD610" s="51"/>
      <c r="HE610" s="51"/>
      <c r="HF610" s="51"/>
      <c r="HG610" s="51"/>
      <c r="HH610" s="51"/>
      <c r="HI610" s="51"/>
      <c r="HJ610" s="51"/>
      <c r="HK610" s="51"/>
      <c r="HL610" s="51"/>
      <c r="HM610" s="51"/>
      <c r="HN610" s="51"/>
      <c r="HO610" s="51"/>
      <c r="HP610" s="51"/>
      <c r="HQ610" s="51"/>
      <c r="HR610" s="51"/>
      <c r="HS610" s="51"/>
      <c r="HT610" s="51"/>
      <c r="HU610" s="51"/>
      <c r="HV610" s="51"/>
      <c r="HW610" s="51"/>
      <c r="HX610" s="51"/>
      <c r="HY610" s="51"/>
      <c r="HZ610" s="51"/>
      <c r="IA610" s="51"/>
      <c r="IB610" s="51"/>
      <c r="IC610" s="51"/>
      <c r="ID610" s="51"/>
      <c r="IE610" s="51"/>
      <c r="IF610" s="51"/>
      <c r="IG610" s="51"/>
      <c r="IH610" s="51"/>
      <c r="II610" s="51"/>
      <c r="IJ610" s="51"/>
      <c r="IK610" s="51"/>
      <c r="IL610" s="51"/>
      <c r="IM610" s="51"/>
      <c r="IN610" s="51"/>
      <c r="IO610" s="51"/>
      <c r="IP610" s="51"/>
      <c r="IQ610" s="51"/>
      <c r="IR610" s="51"/>
      <c r="IS610" s="51"/>
      <c r="IT610" s="51"/>
      <c r="IU610" s="51"/>
    </row>
    <row r="611" spans="1:255" ht="12.75" customHeight="1" x14ac:dyDescent="0.2">
      <c r="A611" s="61"/>
      <c r="B611" s="61"/>
      <c r="C611" s="61"/>
      <c r="D611" s="61"/>
      <c r="E611" s="6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  <c r="GH611" s="51"/>
      <c r="GI611" s="51"/>
      <c r="GJ611" s="51"/>
      <c r="GK611" s="51"/>
      <c r="GL611" s="51"/>
      <c r="GM611" s="51"/>
      <c r="GN611" s="51"/>
      <c r="GO611" s="51"/>
      <c r="GP611" s="51"/>
      <c r="GQ611" s="51"/>
      <c r="GR611" s="51"/>
      <c r="GS611" s="51"/>
      <c r="GT611" s="51"/>
      <c r="GU611" s="51"/>
      <c r="GV611" s="51"/>
      <c r="GW611" s="51"/>
      <c r="GX611" s="51"/>
      <c r="GY611" s="51"/>
      <c r="GZ611" s="51"/>
      <c r="HA611" s="51"/>
      <c r="HB611" s="51"/>
      <c r="HC611" s="51"/>
      <c r="HD611" s="51"/>
      <c r="HE611" s="51"/>
      <c r="HF611" s="51"/>
      <c r="HG611" s="51"/>
      <c r="HH611" s="51"/>
      <c r="HI611" s="51"/>
      <c r="HJ611" s="51"/>
      <c r="HK611" s="51"/>
      <c r="HL611" s="51"/>
      <c r="HM611" s="51"/>
      <c r="HN611" s="51"/>
      <c r="HO611" s="51"/>
      <c r="HP611" s="51"/>
      <c r="HQ611" s="51"/>
      <c r="HR611" s="51"/>
      <c r="HS611" s="51"/>
      <c r="HT611" s="51"/>
      <c r="HU611" s="51"/>
      <c r="HV611" s="51"/>
      <c r="HW611" s="51"/>
      <c r="HX611" s="51"/>
      <c r="HY611" s="51"/>
      <c r="HZ611" s="51"/>
      <c r="IA611" s="51"/>
      <c r="IB611" s="51"/>
      <c r="IC611" s="51"/>
      <c r="ID611" s="51"/>
      <c r="IE611" s="51"/>
      <c r="IF611" s="51"/>
      <c r="IG611" s="51"/>
      <c r="IH611" s="51"/>
      <c r="II611" s="51"/>
      <c r="IJ611" s="51"/>
      <c r="IK611" s="51"/>
      <c r="IL611" s="51"/>
      <c r="IM611" s="51"/>
      <c r="IN611" s="51"/>
      <c r="IO611" s="51"/>
      <c r="IP611" s="51"/>
      <c r="IQ611" s="51"/>
      <c r="IR611" s="51"/>
      <c r="IS611" s="51"/>
      <c r="IT611" s="51"/>
      <c r="IU611" s="51"/>
    </row>
    <row r="612" spans="1:255" ht="12.75" customHeight="1" x14ac:dyDescent="0.2">
      <c r="A612" s="61"/>
      <c r="B612" s="61"/>
      <c r="C612" s="61"/>
      <c r="D612" s="61"/>
      <c r="E612" s="6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  <c r="GH612" s="51"/>
      <c r="GI612" s="51"/>
      <c r="GJ612" s="51"/>
      <c r="GK612" s="51"/>
      <c r="GL612" s="51"/>
      <c r="GM612" s="51"/>
      <c r="GN612" s="51"/>
      <c r="GO612" s="51"/>
      <c r="GP612" s="51"/>
      <c r="GQ612" s="51"/>
      <c r="GR612" s="51"/>
      <c r="GS612" s="51"/>
      <c r="GT612" s="51"/>
      <c r="GU612" s="51"/>
      <c r="GV612" s="51"/>
      <c r="GW612" s="51"/>
      <c r="GX612" s="51"/>
      <c r="GY612" s="51"/>
      <c r="GZ612" s="51"/>
      <c r="HA612" s="51"/>
      <c r="HB612" s="51"/>
      <c r="HC612" s="51"/>
      <c r="HD612" s="51"/>
      <c r="HE612" s="51"/>
      <c r="HF612" s="51"/>
      <c r="HG612" s="51"/>
      <c r="HH612" s="51"/>
      <c r="HI612" s="51"/>
      <c r="HJ612" s="51"/>
      <c r="HK612" s="51"/>
      <c r="HL612" s="51"/>
      <c r="HM612" s="51"/>
      <c r="HN612" s="51"/>
      <c r="HO612" s="51"/>
      <c r="HP612" s="51"/>
      <c r="HQ612" s="51"/>
      <c r="HR612" s="51"/>
      <c r="HS612" s="51"/>
      <c r="HT612" s="51"/>
      <c r="HU612" s="51"/>
      <c r="HV612" s="51"/>
      <c r="HW612" s="51"/>
      <c r="HX612" s="51"/>
      <c r="HY612" s="51"/>
      <c r="HZ612" s="51"/>
      <c r="IA612" s="51"/>
      <c r="IB612" s="51"/>
      <c r="IC612" s="51"/>
      <c r="ID612" s="51"/>
      <c r="IE612" s="51"/>
      <c r="IF612" s="51"/>
      <c r="IG612" s="51"/>
      <c r="IH612" s="51"/>
      <c r="II612" s="51"/>
      <c r="IJ612" s="51"/>
      <c r="IK612" s="51"/>
      <c r="IL612" s="51"/>
      <c r="IM612" s="51"/>
      <c r="IN612" s="51"/>
      <c r="IO612" s="51"/>
      <c r="IP612" s="51"/>
      <c r="IQ612" s="51"/>
      <c r="IR612" s="51"/>
      <c r="IS612" s="51"/>
      <c r="IT612" s="51"/>
      <c r="IU612" s="51"/>
    </row>
    <row r="613" spans="1:255" ht="12.75" customHeight="1" x14ac:dyDescent="0.2">
      <c r="A613" s="61"/>
      <c r="B613" s="61"/>
      <c r="C613" s="61"/>
      <c r="D613" s="61"/>
      <c r="E613" s="6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  <c r="GH613" s="51"/>
      <c r="GI613" s="51"/>
      <c r="GJ613" s="51"/>
      <c r="GK613" s="51"/>
      <c r="GL613" s="51"/>
      <c r="GM613" s="51"/>
      <c r="GN613" s="51"/>
      <c r="GO613" s="51"/>
      <c r="GP613" s="51"/>
      <c r="GQ613" s="51"/>
      <c r="GR613" s="51"/>
      <c r="GS613" s="51"/>
      <c r="GT613" s="51"/>
      <c r="GU613" s="51"/>
      <c r="GV613" s="51"/>
      <c r="GW613" s="51"/>
      <c r="GX613" s="51"/>
      <c r="GY613" s="51"/>
      <c r="GZ613" s="51"/>
      <c r="HA613" s="51"/>
      <c r="HB613" s="51"/>
      <c r="HC613" s="51"/>
      <c r="HD613" s="51"/>
      <c r="HE613" s="51"/>
      <c r="HF613" s="51"/>
      <c r="HG613" s="51"/>
      <c r="HH613" s="51"/>
      <c r="HI613" s="51"/>
      <c r="HJ613" s="51"/>
      <c r="HK613" s="51"/>
      <c r="HL613" s="51"/>
      <c r="HM613" s="51"/>
      <c r="HN613" s="51"/>
      <c r="HO613" s="51"/>
      <c r="HP613" s="51"/>
      <c r="HQ613" s="51"/>
      <c r="HR613" s="51"/>
      <c r="HS613" s="51"/>
      <c r="HT613" s="51"/>
      <c r="HU613" s="51"/>
      <c r="HV613" s="51"/>
      <c r="HW613" s="51"/>
      <c r="HX613" s="51"/>
      <c r="HY613" s="51"/>
      <c r="HZ613" s="51"/>
      <c r="IA613" s="51"/>
      <c r="IB613" s="51"/>
      <c r="IC613" s="51"/>
      <c r="ID613" s="51"/>
      <c r="IE613" s="51"/>
      <c r="IF613" s="51"/>
      <c r="IG613" s="51"/>
      <c r="IH613" s="51"/>
      <c r="II613" s="51"/>
      <c r="IJ613" s="51"/>
      <c r="IK613" s="51"/>
      <c r="IL613" s="51"/>
      <c r="IM613" s="51"/>
      <c r="IN613" s="51"/>
      <c r="IO613" s="51"/>
      <c r="IP613" s="51"/>
      <c r="IQ613" s="51"/>
      <c r="IR613" s="51"/>
      <c r="IS613" s="51"/>
      <c r="IT613" s="51"/>
      <c r="IU613" s="51"/>
    </row>
    <row r="614" spans="1:255" ht="12.75" customHeight="1" x14ac:dyDescent="0.2">
      <c r="A614" s="61"/>
      <c r="B614" s="61"/>
      <c r="C614" s="61"/>
      <c r="D614" s="61"/>
      <c r="E614" s="6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  <c r="GH614" s="51"/>
      <c r="GI614" s="51"/>
      <c r="GJ614" s="51"/>
      <c r="GK614" s="51"/>
      <c r="GL614" s="51"/>
      <c r="GM614" s="51"/>
      <c r="GN614" s="51"/>
      <c r="GO614" s="51"/>
      <c r="GP614" s="51"/>
      <c r="GQ614" s="51"/>
      <c r="GR614" s="51"/>
      <c r="GS614" s="51"/>
      <c r="GT614" s="51"/>
      <c r="GU614" s="51"/>
      <c r="GV614" s="51"/>
      <c r="GW614" s="51"/>
      <c r="GX614" s="51"/>
      <c r="GY614" s="51"/>
      <c r="GZ614" s="51"/>
      <c r="HA614" s="51"/>
      <c r="HB614" s="51"/>
      <c r="HC614" s="51"/>
      <c r="HD614" s="51"/>
      <c r="HE614" s="51"/>
      <c r="HF614" s="51"/>
      <c r="HG614" s="51"/>
      <c r="HH614" s="51"/>
      <c r="HI614" s="51"/>
      <c r="HJ614" s="51"/>
      <c r="HK614" s="51"/>
      <c r="HL614" s="51"/>
      <c r="HM614" s="51"/>
      <c r="HN614" s="51"/>
      <c r="HO614" s="51"/>
      <c r="HP614" s="51"/>
      <c r="HQ614" s="51"/>
      <c r="HR614" s="51"/>
      <c r="HS614" s="51"/>
      <c r="HT614" s="51"/>
      <c r="HU614" s="51"/>
      <c r="HV614" s="51"/>
      <c r="HW614" s="51"/>
      <c r="HX614" s="51"/>
      <c r="HY614" s="51"/>
      <c r="HZ614" s="51"/>
      <c r="IA614" s="51"/>
      <c r="IB614" s="51"/>
      <c r="IC614" s="51"/>
      <c r="ID614" s="51"/>
      <c r="IE614" s="51"/>
      <c r="IF614" s="51"/>
      <c r="IG614" s="51"/>
      <c r="IH614" s="51"/>
      <c r="II614" s="51"/>
      <c r="IJ614" s="51"/>
      <c r="IK614" s="51"/>
      <c r="IL614" s="51"/>
      <c r="IM614" s="51"/>
      <c r="IN614" s="51"/>
      <c r="IO614" s="51"/>
      <c r="IP614" s="51"/>
      <c r="IQ614" s="51"/>
      <c r="IR614" s="51"/>
      <c r="IS614" s="51"/>
      <c r="IT614" s="51"/>
      <c r="IU614" s="51"/>
    </row>
    <row r="615" spans="1:255" ht="12.75" customHeight="1" x14ac:dyDescent="0.2">
      <c r="A615" s="61"/>
      <c r="B615" s="61"/>
      <c r="C615" s="61"/>
      <c r="D615" s="61"/>
      <c r="E615" s="6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  <c r="GH615" s="51"/>
      <c r="GI615" s="51"/>
      <c r="GJ615" s="51"/>
      <c r="GK615" s="51"/>
      <c r="GL615" s="51"/>
      <c r="GM615" s="51"/>
      <c r="GN615" s="51"/>
      <c r="GO615" s="51"/>
      <c r="GP615" s="51"/>
      <c r="GQ615" s="51"/>
      <c r="GR615" s="51"/>
      <c r="GS615" s="51"/>
      <c r="GT615" s="51"/>
      <c r="GU615" s="51"/>
      <c r="GV615" s="51"/>
      <c r="GW615" s="51"/>
      <c r="GX615" s="51"/>
      <c r="GY615" s="51"/>
      <c r="GZ615" s="51"/>
      <c r="HA615" s="51"/>
      <c r="HB615" s="51"/>
      <c r="HC615" s="51"/>
      <c r="HD615" s="51"/>
      <c r="HE615" s="51"/>
      <c r="HF615" s="51"/>
      <c r="HG615" s="51"/>
      <c r="HH615" s="51"/>
      <c r="HI615" s="51"/>
      <c r="HJ615" s="51"/>
      <c r="HK615" s="51"/>
      <c r="HL615" s="51"/>
      <c r="HM615" s="51"/>
      <c r="HN615" s="51"/>
      <c r="HO615" s="51"/>
      <c r="HP615" s="51"/>
      <c r="HQ615" s="51"/>
      <c r="HR615" s="51"/>
      <c r="HS615" s="51"/>
      <c r="HT615" s="51"/>
      <c r="HU615" s="51"/>
      <c r="HV615" s="51"/>
      <c r="HW615" s="51"/>
      <c r="HX615" s="51"/>
      <c r="HY615" s="51"/>
      <c r="HZ615" s="51"/>
      <c r="IA615" s="51"/>
      <c r="IB615" s="51"/>
      <c r="IC615" s="51"/>
      <c r="ID615" s="51"/>
      <c r="IE615" s="51"/>
      <c r="IF615" s="51"/>
      <c r="IG615" s="51"/>
      <c r="IH615" s="51"/>
      <c r="II615" s="51"/>
      <c r="IJ615" s="51"/>
      <c r="IK615" s="51"/>
      <c r="IL615" s="51"/>
      <c r="IM615" s="51"/>
      <c r="IN615" s="51"/>
      <c r="IO615" s="51"/>
      <c r="IP615" s="51"/>
      <c r="IQ615" s="51"/>
      <c r="IR615" s="51"/>
      <c r="IS615" s="51"/>
      <c r="IT615" s="51"/>
      <c r="IU615" s="51"/>
    </row>
    <row r="616" spans="1:255" ht="12.75" customHeight="1" x14ac:dyDescent="0.2">
      <c r="A616" s="61"/>
      <c r="B616" s="61"/>
      <c r="C616" s="61"/>
      <c r="D616" s="61"/>
      <c r="E616" s="6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  <c r="GH616" s="51"/>
      <c r="GI616" s="51"/>
      <c r="GJ616" s="51"/>
      <c r="GK616" s="51"/>
      <c r="GL616" s="51"/>
      <c r="GM616" s="51"/>
      <c r="GN616" s="51"/>
      <c r="GO616" s="51"/>
      <c r="GP616" s="51"/>
      <c r="GQ616" s="51"/>
      <c r="GR616" s="51"/>
      <c r="GS616" s="51"/>
      <c r="GT616" s="51"/>
      <c r="GU616" s="51"/>
      <c r="GV616" s="51"/>
      <c r="GW616" s="51"/>
      <c r="GX616" s="51"/>
      <c r="GY616" s="51"/>
      <c r="GZ616" s="51"/>
      <c r="HA616" s="51"/>
      <c r="HB616" s="51"/>
      <c r="HC616" s="51"/>
      <c r="HD616" s="51"/>
      <c r="HE616" s="51"/>
      <c r="HF616" s="51"/>
      <c r="HG616" s="51"/>
      <c r="HH616" s="51"/>
      <c r="HI616" s="51"/>
      <c r="HJ616" s="51"/>
      <c r="HK616" s="51"/>
      <c r="HL616" s="51"/>
      <c r="HM616" s="51"/>
      <c r="HN616" s="51"/>
      <c r="HO616" s="51"/>
      <c r="HP616" s="51"/>
      <c r="HQ616" s="51"/>
      <c r="HR616" s="51"/>
      <c r="HS616" s="51"/>
      <c r="HT616" s="51"/>
      <c r="HU616" s="51"/>
      <c r="HV616" s="51"/>
      <c r="HW616" s="51"/>
      <c r="HX616" s="51"/>
      <c r="HY616" s="51"/>
      <c r="HZ616" s="51"/>
      <c r="IA616" s="51"/>
      <c r="IB616" s="51"/>
      <c r="IC616" s="51"/>
      <c r="ID616" s="51"/>
      <c r="IE616" s="51"/>
      <c r="IF616" s="51"/>
      <c r="IG616" s="51"/>
      <c r="IH616" s="51"/>
      <c r="II616" s="51"/>
      <c r="IJ616" s="51"/>
      <c r="IK616" s="51"/>
      <c r="IL616" s="51"/>
      <c r="IM616" s="51"/>
      <c r="IN616" s="51"/>
      <c r="IO616" s="51"/>
      <c r="IP616" s="51"/>
      <c r="IQ616" s="51"/>
      <c r="IR616" s="51"/>
      <c r="IS616" s="51"/>
      <c r="IT616" s="51"/>
      <c r="IU616" s="51"/>
    </row>
    <row r="617" spans="1:255" ht="12.75" customHeight="1" x14ac:dyDescent="0.2">
      <c r="A617" s="61"/>
      <c r="B617" s="61"/>
      <c r="C617" s="61"/>
      <c r="D617" s="61"/>
      <c r="E617" s="6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  <c r="GH617" s="51"/>
      <c r="GI617" s="51"/>
      <c r="GJ617" s="51"/>
      <c r="GK617" s="51"/>
      <c r="GL617" s="51"/>
      <c r="GM617" s="51"/>
      <c r="GN617" s="51"/>
      <c r="GO617" s="51"/>
      <c r="GP617" s="51"/>
      <c r="GQ617" s="51"/>
      <c r="GR617" s="51"/>
      <c r="GS617" s="51"/>
      <c r="GT617" s="51"/>
      <c r="GU617" s="51"/>
      <c r="GV617" s="51"/>
      <c r="GW617" s="51"/>
      <c r="GX617" s="51"/>
      <c r="GY617" s="51"/>
      <c r="GZ617" s="51"/>
      <c r="HA617" s="51"/>
      <c r="HB617" s="51"/>
      <c r="HC617" s="51"/>
      <c r="HD617" s="51"/>
      <c r="HE617" s="51"/>
      <c r="HF617" s="51"/>
      <c r="HG617" s="51"/>
      <c r="HH617" s="51"/>
      <c r="HI617" s="51"/>
      <c r="HJ617" s="51"/>
      <c r="HK617" s="51"/>
      <c r="HL617" s="51"/>
      <c r="HM617" s="51"/>
      <c r="HN617" s="51"/>
      <c r="HO617" s="51"/>
      <c r="HP617" s="51"/>
      <c r="HQ617" s="51"/>
      <c r="HR617" s="51"/>
      <c r="HS617" s="51"/>
      <c r="HT617" s="51"/>
      <c r="HU617" s="51"/>
      <c r="HV617" s="51"/>
      <c r="HW617" s="51"/>
      <c r="HX617" s="51"/>
      <c r="HY617" s="51"/>
      <c r="HZ617" s="51"/>
      <c r="IA617" s="51"/>
      <c r="IB617" s="51"/>
      <c r="IC617" s="51"/>
      <c r="ID617" s="51"/>
      <c r="IE617" s="51"/>
      <c r="IF617" s="51"/>
      <c r="IG617" s="51"/>
      <c r="IH617" s="51"/>
      <c r="II617" s="51"/>
      <c r="IJ617" s="51"/>
      <c r="IK617" s="51"/>
      <c r="IL617" s="51"/>
      <c r="IM617" s="51"/>
      <c r="IN617" s="51"/>
      <c r="IO617" s="51"/>
      <c r="IP617" s="51"/>
      <c r="IQ617" s="51"/>
      <c r="IR617" s="51"/>
      <c r="IS617" s="51"/>
      <c r="IT617" s="51"/>
      <c r="IU617" s="51"/>
    </row>
    <row r="618" spans="1:255" ht="12.75" customHeight="1" x14ac:dyDescent="0.2">
      <c r="A618" s="61"/>
      <c r="B618" s="61"/>
      <c r="C618" s="61"/>
      <c r="D618" s="61"/>
      <c r="E618" s="6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  <c r="GH618" s="51"/>
      <c r="GI618" s="51"/>
      <c r="GJ618" s="51"/>
      <c r="GK618" s="51"/>
      <c r="GL618" s="51"/>
      <c r="GM618" s="51"/>
      <c r="GN618" s="51"/>
      <c r="GO618" s="51"/>
      <c r="GP618" s="51"/>
      <c r="GQ618" s="51"/>
      <c r="GR618" s="51"/>
      <c r="GS618" s="51"/>
      <c r="GT618" s="51"/>
      <c r="GU618" s="51"/>
      <c r="GV618" s="51"/>
      <c r="GW618" s="51"/>
      <c r="GX618" s="51"/>
      <c r="GY618" s="51"/>
      <c r="GZ618" s="51"/>
      <c r="HA618" s="51"/>
      <c r="HB618" s="51"/>
      <c r="HC618" s="51"/>
      <c r="HD618" s="51"/>
      <c r="HE618" s="51"/>
      <c r="HF618" s="51"/>
      <c r="HG618" s="51"/>
      <c r="HH618" s="51"/>
      <c r="HI618" s="51"/>
      <c r="HJ618" s="51"/>
      <c r="HK618" s="51"/>
      <c r="HL618" s="51"/>
      <c r="HM618" s="51"/>
      <c r="HN618" s="51"/>
      <c r="HO618" s="51"/>
      <c r="HP618" s="51"/>
      <c r="HQ618" s="51"/>
      <c r="HR618" s="51"/>
      <c r="HS618" s="51"/>
      <c r="HT618" s="51"/>
      <c r="HU618" s="51"/>
      <c r="HV618" s="51"/>
      <c r="HW618" s="51"/>
      <c r="HX618" s="51"/>
      <c r="HY618" s="51"/>
      <c r="HZ618" s="51"/>
      <c r="IA618" s="51"/>
      <c r="IB618" s="51"/>
      <c r="IC618" s="51"/>
      <c r="ID618" s="51"/>
      <c r="IE618" s="51"/>
      <c r="IF618" s="51"/>
      <c r="IG618" s="51"/>
      <c r="IH618" s="51"/>
      <c r="II618" s="51"/>
      <c r="IJ618" s="51"/>
      <c r="IK618" s="51"/>
      <c r="IL618" s="51"/>
      <c r="IM618" s="51"/>
      <c r="IN618" s="51"/>
      <c r="IO618" s="51"/>
      <c r="IP618" s="51"/>
      <c r="IQ618" s="51"/>
      <c r="IR618" s="51"/>
      <c r="IS618" s="51"/>
      <c r="IT618" s="51"/>
      <c r="IU618" s="51"/>
    </row>
    <row r="619" spans="1:255" ht="12.75" customHeight="1" x14ac:dyDescent="0.2">
      <c r="A619" s="61"/>
      <c r="B619" s="61"/>
      <c r="C619" s="61"/>
      <c r="D619" s="61"/>
      <c r="E619" s="6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  <c r="GH619" s="51"/>
      <c r="GI619" s="51"/>
      <c r="GJ619" s="51"/>
      <c r="GK619" s="51"/>
      <c r="GL619" s="51"/>
      <c r="GM619" s="51"/>
      <c r="GN619" s="51"/>
      <c r="GO619" s="51"/>
      <c r="GP619" s="51"/>
      <c r="GQ619" s="51"/>
      <c r="GR619" s="51"/>
      <c r="GS619" s="51"/>
      <c r="GT619" s="51"/>
      <c r="GU619" s="51"/>
      <c r="GV619" s="51"/>
      <c r="GW619" s="51"/>
      <c r="GX619" s="51"/>
      <c r="GY619" s="51"/>
      <c r="GZ619" s="51"/>
      <c r="HA619" s="51"/>
      <c r="HB619" s="51"/>
      <c r="HC619" s="51"/>
      <c r="HD619" s="51"/>
      <c r="HE619" s="51"/>
      <c r="HF619" s="51"/>
      <c r="HG619" s="51"/>
      <c r="HH619" s="51"/>
      <c r="HI619" s="51"/>
      <c r="HJ619" s="51"/>
      <c r="HK619" s="51"/>
      <c r="HL619" s="51"/>
      <c r="HM619" s="51"/>
      <c r="HN619" s="51"/>
      <c r="HO619" s="51"/>
      <c r="HP619" s="51"/>
      <c r="HQ619" s="51"/>
      <c r="HR619" s="51"/>
      <c r="HS619" s="51"/>
      <c r="HT619" s="51"/>
      <c r="HU619" s="51"/>
      <c r="HV619" s="51"/>
      <c r="HW619" s="51"/>
      <c r="HX619" s="51"/>
      <c r="HY619" s="51"/>
      <c r="HZ619" s="51"/>
      <c r="IA619" s="51"/>
      <c r="IB619" s="51"/>
      <c r="IC619" s="51"/>
      <c r="ID619" s="51"/>
      <c r="IE619" s="51"/>
      <c r="IF619" s="51"/>
      <c r="IG619" s="51"/>
      <c r="IH619" s="51"/>
      <c r="II619" s="51"/>
      <c r="IJ619" s="51"/>
      <c r="IK619" s="51"/>
      <c r="IL619" s="51"/>
      <c r="IM619" s="51"/>
      <c r="IN619" s="51"/>
      <c r="IO619" s="51"/>
      <c r="IP619" s="51"/>
      <c r="IQ619" s="51"/>
      <c r="IR619" s="51"/>
      <c r="IS619" s="51"/>
      <c r="IT619" s="51"/>
      <c r="IU619" s="51"/>
    </row>
    <row r="620" spans="1:255" ht="12.75" customHeight="1" x14ac:dyDescent="0.2">
      <c r="A620" s="61"/>
      <c r="B620" s="61"/>
      <c r="C620" s="61"/>
      <c r="D620" s="61"/>
      <c r="E620" s="6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  <c r="GH620" s="51"/>
      <c r="GI620" s="51"/>
      <c r="GJ620" s="51"/>
      <c r="GK620" s="51"/>
      <c r="GL620" s="51"/>
      <c r="GM620" s="51"/>
      <c r="GN620" s="51"/>
      <c r="GO620" s="51"/>
      <c r="GP620" s="51"/>
      <c r="GQ620" s="51"/>
      <c r="GR620" s="51"/>
      <c r="GS620" s="51"/>
      <c r="GT620" s="51"/>
      <c r="GU620" s="51"/>
      <c r="GV620" s="51"/>
      <c r="GW620" s="51"/>
      <c r="GX620" s="51"/>
      <c r="GY620" s="51"/>
      <c r="GZ620" s="51"/>
      <c r="HA620" s="51"/>
      <c r="HB620" s="51"/>
      <c r="HC620" s="51"/>
      <c r="HD620" s="51"/>
      <c r="HE620" s="51"/>
      <c r="HF620" s="51"/>
      <c r="HG620" s="51"/>
      <c r="HH620" s="51"/>
      <c r="HI620" s="51"/>
      <c r="HJ620" s="51"/>
      <c r="HK620" s="51"/>
      <c r="HL620" s="51"/>
      <c r="HM620" s="51"/>
      <c r="HN620" s="51"/>
      <c r="HO620" s="51"/>
      <c r="HP620" s="51"/>
      <c r="HQ620" s="51"/>
      <c r="HR620" s="51"/>
      <c r="HS620" s="51"/>
      <c r="HT620" s="51"/>
      <c r="HU620" s="51"/>
      <c r="HV620" s="51"/>
      <c r="HW620" s="51"/>
      <c r="HX620" s="51"/>
      <c r="HY620" s="51"/>
      <c r="HZ620" s="51"/>
      <c r="IA620" s="51"/>
      <c r="IB620" s="51"/>
      <c r="IC620" s="51"/>
      <c r="ID620" s="51"/>
      <c r="IE620" s="51"/>
      <c r="IF620" s="51"/>
      <c r="IG620" s="51"/>
      <c r="IH620" s="51"/>
      <c r="II620" s="51"/>
      <c r="IJ620" s="51"/>
      <c r="IK620" s="51"/>
      <c r="IL620" s="51"/>
      <c r="IM620" s="51"/>
      <c r="IN620" s="51"/>
      <c r="IO620" s="51"/>
      <c r="IP620" s="51"/>
      <c r="IQ620" s="51"/>
      <c r="IR620" s="51"/>
      <c r="IS620" s="51"/>
      <c r="IT620" s="51"/>
      <c r="IU620" s="51"/>
    </row>
    <row r="621" spans="1:255" ht="12.75" customHeight="1" x14ac:dyDescent="0.2">
      <c r="A621" s="61"/>
      <c r="B621" s="61"/>
      <c r="C621" s="61"/>
      <c r="D621" s="61"/>
      <c r="E621" s="6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  <c r="GH621" s="51"/>
      <c r="GI621" s="51"/>
      <c r="GJ621" s="51"/>
      <c r="GK621" s="51"/>
      <c r="GL621" s="51"/>
      <c r="GM621" s="51"/>
      <c r="GN621" s="51"/>
      <c r="GO621" s="51"/>
      <c r="GP621" s="51"/>
      <c r="GQ621" s="51"/>
      <c r="GR621" s="51"/>
      <c r="GS621" s="51"/>
      <c r="GT621" s="51"/>
      <c r="GU621" s="51"/>
      <c r="GV621" s="51"/>
      <c r="GW621" s="51"/>
      <c r="GX621" s="51"/>
      <c r="GY621" s="51"/>
      <c r="GZ621" s="51"/>
      <c r="HA621" s="51"/>
      <c r="HB621" s="51"/>
      <c r="HC621" s="51"/>
      <c r="HD621" s="51"/>
      <c r="HE621" s="51"/>
      <c r="HF621" s="51"/>
      <c r="HG621" s="51"/>
      <c r="HH621" s="51"/>
      <c r="HI621" s="51"/>
      <c r="HJ621" s="51"/>
      <c r="HK621" s="51"/>
      <c r="HL621" s="51"/>
      <c r="HM621" s="51"/>
      <c r="HN621" s="51"/>
      <c r="HO621" s="51"/>
      <c r="HP621" s="51"/>
      <c r="HQ621" s="51"/>
      <c r="HR621" s="51"/>
      <c r="HS621" s="51"/>
      <c r="HT621" s="51"/>
      <c r="HU621" s="51"/>
      <c r="HV621" s="51"/>
      <c r="HW621" s="51"/>
      <c r="HX621" s="51"/>
      <c r="HY621" s="51"/>
      <c r="HZ621" s="51"/>
      <c r="IA621" s="51"/>
      <c r="IB621" s="51"/>
      <c r="IC621" s="51"/>
      <c r="ID621" s="51"/>
      <c r="IE621" s="51"/>
      <c r="IF621" s="51"/>
      <c r="IG621" s="51"/>
      <c r="IH621" s="51"/>
      <c r="II621" s="51"/>
      <c r="IJ621" s="51"/>
      <c r="IK621" s="51"/>
      <c r="IL621" s="51"/>
      <c r="IM621" s="51"/>
      <c r="IN621" s="51"/>
      <c r="IO621" s="51"/>
      <c r="IP621" s="51"/>
      <c r="IQ621" s="51"/>
      <c r="IR621" s="51"/>
      <c r="IS621" s="51"/>
      <c r="IT621" s="51"/>
      <c r="IU621" s="51"/>
    </row>
    <row r="622" spans="1:255" ht="12.75" customHeight="1" x14ac:dyDescent="0.2">
      <c r="A622" s="61"/>
      <c r="B622" s="61"/>
      <c r="C622" s="61"/>
      <c r="D622" s="61"/>
      <c r="E622" s="6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  <c r="GH622" s="51"/>
      <c r="GI622" s="51"/>
      <c r="GJ622" s="51"/>
      <c r="GK622" s="51"/>
      <c r="GL622" s="51"/>
      <c r="GM622" s="51"/>
      <c r="GN622" s="51"/>
      <c r="GO622" s="51"/>
      <c r="GP622" s="51"/>
      <c r="GQ622" s="51"/>
      <c r="GR622" s="51"/>
      <c r="GS622" s="51"/>
      <c r="GT622" s="51"/>
      <c r="GU622" s="51"/>
      <c r="GV622" s="51"/>
      <c r="GW622" s="51"/>
      <c r="GX622" s="51"/>
      <c r="GY622" s="51"/>
      <c r="GZ622" s="51"/>
      <c r="HA622" s="51"/>
      <c r="HB622" s="51"/>
      <c r="HC622" s="51"/>
      <c r="HD622" s="51"/>
      <c r="HE622" s="51"/>
      <c r="HF622" s="51"/>
      <c r="HG622" s="51"/>
      <c r="HH622" s="51"/>
      <c r="HI622" s="51"/>
      <c r="HJ622" s="51"/>
      <c r="HK622" s="51"/>
      <c r="HL622" s="51"/>
      <c r="HM622" s="51"/>
      <c r="HN622" s="51"/>
      <c r="HO622" s="51"/>
      <c r="HP622" s="51"/>
      <c r="HQ622" s="51"/>
      <c r="HR622" s="51"/>
      <c r="HS622" s="51"/>
      <c r="HT622" s="51"/>
      <c r="HU622" s="51"/>
      <c r="HV622" s="51"/>
      <c r="HW622" s="51"/>
      <c r="HX622" s="51"/>
      <c r="HY622" s="51"/>
      <c r="HZ622" s="51"/>
      <c r="IA622" s="51"/>
      <c r="IB622" s="51"/>
      <c r="IC622" s="51"/>
      <c r="ID622" s="51"/>
      <c r="IE622" s="51"/>
      <c r="IF622" s="51"/>
      <c r="IG622" s="51"/>
      <c r="IH622" s="51"/>
      <c r="II622" s="51"/>
      <c r="IJ622" s="51"/>
      <c r="IK622" s="51"/>
      <c r="IL622" s="51"/>
      <c r="IM622" s="51"/>
      <c r="IN622" s="51"/>
      <c r="IO622" s="51"/>
      <c r="IP622" s="51"/>
      <c r="IQ622" s="51"/>
      <c r="IR622" s="51"/>
      <c r="IS622" s="51"/>
      <c r="IT622" s="51"/>
      <c r="IU622" s="51"/>
    </row>
    <row r="623" spans="1:255" ht="12.75" customHeight="1" x14ac:dyDescent="0.2">
      <c r="A623" s="61"/>
      <c r="B623" s="61"/>
      <c r="C623" s="61"/>
      <c r="D623" s="61"/>
      <c r="E623" s="6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  <c r="GH623" s="51"/>
      <c r="GI623" s="51"/>
      <c r="GJ623" s="51"/>
      <c r="GK623" s="51"/>
      <c r="GL623" s="51"/>
      <c r="GM623" s="51"/>
      <c r="GN623" s="51"/>
      <c r="GO623" s="51"/>
      <c r="GP623" s="51"/>
      <c r="GQ623" s="51"/>
      <c r="GR623" s="51"/>
      <c r="GS623" s="51"/>
      <c r="GT623" s="51"/>
      <c r="GU623" s="51"/>
      <c r="GV623" s="51"/>
      <c r="GW623" s="51"/>
      <c r="GX623" s="51"/>
      <c r="GY623" s="51"/>
      <c r="GZ623" s="51"/>
      <c r="HA623" s="51"/>
      <c r="HB623" s="51"/>
      <c r="HC623" s="51"/>
      <c r="HD623" s="51"/>
      <c r="HE623" s="51"/>
      <c r="HF623" s="51"/>
      <c r="HG623" s="51"/>
      <c r="HH623" s="51"/>
      <c r="HI623" s="51"/>
      <c r="HJ623" s="51"/>
      <c r="HK623" s="51"/>
      <c r="HL623" s="51"/>
      <c r="HM623" s="51"/>
      <c r="HN623" s="51"/>
      <c r="HO623" s="51"/>
      <c r="HP623" s="51"/>
      <c r="HQ623" s="51"/>
      <c r="HR623" s="51"/>
      <c r="HS623" s="51"/>
      <c r="HT623" s="51"/>
      <c r="HU623" s="51"/>
      <c r="HV623" s="51"/>
      <c r="HW623" s="51"/>
      <c r="HX623" s="51"/>
      <c r="HY623" s="51"/>
      <c r="HZ623" s="51"/>
      <c r="IA623" s="51"/>
      <c r="IB623" s="51"/>
      <c r="IC623" s="51"/>
      <c r="ID623" s="51"/>
      <c r="IE623" s="51"/>
      <c r="IF623" s="51"/>
      <c r="IG623" s="51"/>
      <c r="IH623" s="51"/>
      <c r="II623" s="51"/>
      <c r="IJ623" s="51"/>
      <c r="IK623" s="51"/>
      <c r="IL623" s="51"/>
      <c r="IM623" s="51"/>
      <c r="IN623" s="51"/>
      <c r="IO623" s="51"/>
      <c r="IP623" s="51"/>
      <c r="IQ623" s="51"/>
      <c r="IR623" s="51"/>
      <c r="IS623" s="51"/>
      <c r="IT623" s="51"/>
      <c r="IU623" s="51"/>
    </row>
    <row r="624" spans="1:255" ht="12.75" customHeight="1" x14ac:dyDescent="0.2">
      <c r="A624" s="61"/>
      <c r="B624" s="61"/>
      <c r="C624" s="61"/>
      <c r="D624" s="61"/>
      <c r="E624" s="6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  <c r="GH624" s="51"/>
      <c r="GI624" s="51"/>
      <c r="GJ624" s="51"/>
      <c r="GK624" s="51"/>
      <c r="GL624" s="51"/>
      <c r="GM624" s="51"/>
      <c r="GN624" s="51"/>
      <c r="GO624" s="51"/>
      <c r="GP624" s="51"/>
      <c r="GQ624" s="51"/>
      <c r="GR624" s="51"/>
      <c r="GS624" s="51"/>
      <c r="GT624" s="51"/>
      <c r="GU624" s="51"/>
      <c r="GV624" s="51"/>
      <c r="GW624" s="51"/>
      <c r="GX624" s="51"/>
      <c r="GY624" s="51"/>
      <c r="GZ624" s="51"/>
      <c r="HA624" s="51"/>
      <c r="HB624" s="51"/>
      <c r="HC624" s="51"/>
      <c r="HD624" s="51"/>
      <c r="HE624" s="51"/>
      <c r="HF624" s="51"/>
      <c r="HG624" s="51"/>
      <c r="HH624" s="51"/>
      <c r="HI624" s="51"/>
      <c r="HJ624" s="51"/>
      <c r="HK624" s="51"/>
      <c r="HL624" s="51"/>
      <c r="HM624" s="51"/>
      <c r="HN624" s="51"/>
      <c r="HO624" s="51"/>
      <c r="HP624" s="51"/>
      <c r="HQ624" s="51"/>
      <c r="HR624" s="51"/>
      <c r="HS624" s="51"/>
      <c r="HT624" s="51"/>
      <c r="HU624" s="51"/>
      <c r="HV624" s="51"/>
      <c r="HW624" s="51"/>
      <c r="HX624" s="51"/>
      <c r="HY624" s="51"/>
      <c r="HZ624" s="51"/>
      <c r="IA624" s="51"/>
      <c r="IB624" s="51"/>
      <c r="IC624" s="51"/>
      <c r="ID624" s="51"/>
      <c r="IE624" s="51"/>
      <c r="IF624" s="51"/>
      <c r="IG624" s="51"/>
      <c r="IH624" s="51"/>
      <c r="II624" s="51"/>
      <c r="IJ624" s="51"/>
      <c r="IK624" s="51"/>
      <c r="IL624" s="51"/>
      <c r="IM624" s="51"/>
      <c r="IN624" s="51"/>
      <c r="IO624" s="51"/>
      <c r="IP624" s="51"/>
      <c r="IQ624" s="51"/>
      <c r="IR624" s="51"/>
      <c r="IS624" s="51"/>
      <c r="IT624" s="51"/>
      <c r="IU624" s="51"/>
    </row>
    <row r="625" spans="1:255" ht="12.75" customHeight="1" x14ac:dyDescent="0.2">
      <c r="A625" s="61"/>
      <c r="B625" s="61"/>
      <c r="C625" s="61"/>
      <c r="D625" s="61"/>
      <c r="E625" s="6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  <c r="GH625" s="51"/>
      <c r="GI625" s="51"/>
      <c r="GJ625" s="51"/>
      <c r="GK625" s="51"/>
      <c r="GL625" s="51"/>
      <c r="GM625" s="51"/>
      <c r="GN625" s="51"/>
      <c r="GO625" s="51"/>
      <c r="GP625" s="51"/>
      <c r="GQ625" s="51"/>
      <c r="GR625" s="51"/>
      <c r="GS625" s="51"/>
      <c r="GT625" s="51"/>
      <c r="GU625" s="51"/>
      <c r="GV625" s="51"/>
      <c r="GW625" s="51"/>
      <c r="GX625" s="51"/>
      <c r="GY625" s="51"/>
      <c r="GZ625" s="51"/>
      <c r="HA625" s="51"/>
      <c r="HB625" s="51"/>
      <c r="HC625" s="51"/>
      <c r="HD625" s="51"/>
      <c r="HE625" s="51"/>
      <c r="HF625" s="51"/>
      <c r="HG625" s="51"/>
      <c r="HH625" s="51"/>
      <c r="HI625" s="51"/>
      <c r="HJ625" s="51"/>
      <c r="HK625" s="51"/>
      <c r="HL625" s="51"/>
      <c r="HM625" s="51"/>
      <c r="HN625" s="51"/>
      <c r="HO625" s="51"/>
      <c r="HP625" s="51"/>
      <c r="HQ625" s="51"/>
      <c r="HR625" s="51"/>
      <c r="HS625" s="51"/>
      <c r="HT625" s="51"/>
      <c r="HU625" s="51"/>
      <c r="HV625" s="51"/>
      <c r="HW625" s="51"/>
      <c r="HX625" s="51"/>
      <c r="HY625" s="51"/>
      <c r="HZ625" s="51"/>
      <c r="IA625" s="51"/>
      <c r="IB625" s="51"/>
      <c r="IC625" s="51"/>
      <c r="ID625" s="51"/>
      <c r="IE625" s="51"/>
      <c r="IF625" s="51"/>
      <c r="IG625" s="51"/>
      <c r="IH625" s="51"/>
      <c r="II625" s="51"/>
      <c r="IJ625" s="51"/>
      <c r="IK625" s="51"/>
      <c r="IL625" s="51"/>
      <c r="IM625" s="51"/>
      <c r="IN625" s="51"/>
      <c r="IO625" s="51"/>
      <c r="IP625" s="51"/>
      <c r="IQ625" s="51"/>
      <c r="IR625" s="51"/>
      <c r="IS625" s="51"/>
      <c r="IT625" s="51"/>
      <c r="IU625" s="51"/>
    </row>
    <row r="626" spans="1:255" ht="12.75" customHeight="1" x14ac:dyDescent="0.2">
      <c r="A626" s="61"/>
      <c r="B626" s="61"/>
      <c r="C626" s="61"/>
      <c r="D626" s="61"/>
      <c r="E626" s="6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  <c r="GH626" s="51"/>
      <c r="GI626" s="51"/>
      <c r="GJ626" s="51"/>
      <c r="GK626" s="51"/>
      <c r="GL626" s="51"/>
      <c r="GM626" s="51"/>
      <c r="GN626" s="51"/>
      <c r="GO626" s="51"/>
      <c r="GP626" s="51"/>
      <c r="GQ626" s="51"/>
      <c r="GR626" s="51"/>
      <c r="GS626" s="51"/>
      <c r="GT626" s="51"/>
      <c r="GU626" s="51"/>
      <c r="GV626" s="51"/>
      <c r="GW626" s="51"/>
      <c r="GX626" s="51"/>
      <c r="GY626" s="51"/>
      <c r="GZ626" s="51"/>
      <c r="HA626" s="51"/>
      <c r="HB626" s="51"/>
      <c r="HC626" s="51"/>
      <c r="HD626" s="51"/>
      <c r="HE626" s="51"/>
      <c r="HF626" s="51"/>
      <c r="HG626" s="51"/>
      <c r="HH626" s="51"/>
      <c r="HI626" s="51"/>
      <c r="HJ626" s="51"/>
      <c r="HK626" s="51"/>
      <c r="HL626" s="51"/>
      <c r="HM626" s="51"/>
      <c r="HN626" s="51"/>
      <c r="HO626" s="51"/>
      <c r="HP626" s="51"/>
      <c r="HQ626" s="51"/>
      <c r="HR626" s="51"/>
      <c r="HS626" s="51"/>
      <c r="HT626" s="51"/>
      <c r="HU626" s="51"/>
      <c r="HV626" s="51"/>
      <c r="HW626" s="51"/>
      <c r="HX626" s="51"/>
      <c r="HY626" s="51"/>
      <c r="HZ626" s="51"/>
      <c r="IA626" s="51"/>
      <c r="IB626" s="51"/>
      <c r="IC626" s="51"/>
      <c r="ID626" s="51"/>
      <c r="IE626" s="51"/>
      <c r="IF626" s="51"/>
      <c r="IG626" s="51"/>
      <c r="IH626" s="51"/>
      <c r="II626" s="51"/>
      <c r="IJ626" s="51"/>
      <c r="IK626" s="51"/>
      <c r="IL626" s="51"/>
      <c r="IM626" s="51"/>
      <c r="IN626" s="51"/>
      <c r="IO626" s="51"/>
      <c r="IP626" s="51"/>
      <c r="IQ626" s="51"/>
      <c r="IR626" s="51"/>
      <c r="IS626" s="51"/>
      <c r="IT626" s="51"/>
      <c r="IU626" s="51"/>
    </row>
    <row r="627" spans="1:255" ht="12.75" customHeight="1" x14ac:dyDescent="0.2">
      <c r="A627" s="61"/>
      <c r="B627" s="61"/>
      <c r="C627" s="61"/>
      <c r="D627" s="61"/>
      <c r="E627" s="6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  <c r="GH627" s="51"/>
      <c r="GI627" s="51"/>
      <c r="GJ627" s="51"/>
      <c r="GK627" s="51"/>
      <c r="GL627" s="51"/>
      <c r="GM627" s="51"/>
      <c r="GN627" s="51"/>
      <c r="GO627" s="51"/>
      <c r="GP627" s="51"/>
      <c r="GQ627" s="51"/>
      <c r="GR627" s="51"/>
      <c r="GS627" s="51"/>
      <c r="GT627" s="51"/>
      <c r="GU627" s="51"/>
      <c r="GV627" s="51"/>
      <c r="GW627" s="51"/>
      <c r="GX627" s="51"/>
      <c r="GY627" s="51"/>
      <c r="GZ627" s="51"/>
      <c r="HA627" s="51"/>
      <c r="HB627" s="51"/>
      <c r="HC627" s="51"/>
      <c r="HD627" s="51"/>
      <c r="HE627" s="51"/>
      <c r="HF627" s="51"/>
      <c r="HG627" s="51"/>
      <c r="HH627" s="51"/>
      <c r="HI627" s="51"/>
      <c r="HJ627" s="51"/>
      <c r="HK627" s="51"/>
      <c r="HL627" s="51"/>
      <c r="HM627" s="51"/>
      <c r="HN627" s="51"/>
      <c r="HO627" s="51"/>
      <c r="HP627" s="51"/>
      <c r="HQ627" s="51"/>
      <c r="HR627" s="51"/>
      <c r="HS627" s="51"/>
      <c r="HT627" s="51"/>
      <c r="HU627" s="51"/>
      <c r="HV627" s="51"/>
      <c r="HW627" s="51"/>
      <c r="HX627" s="51"/>
      <c r="HY627" s="51"/>
      <c r="HZ627" s="51"/>
      <c r="IA627" s="51"/>
      <c r="IB627" s="51"/>
      <c r="IC627" s="51"/>
      <c r="ID627" s="51"/>
      <c r="IE627" s="51"/>
      <c r="IF627" s="51"/>
      <c r="IG627" s="51"/>
      <c r="IH627" s="51"/>
      <c r="II627" s="51"/>
      <c r="IJ627" s="51"/>
      <c r="IK627" s="51"/>
      <c r="IL627" s="51"/>
      <c r="IM627" s="51"/>
      <c r="IN627" s="51"/>
      <c r="IO627" s="51"/>
      <c r="IP627" s="51"/>
      <c r="IQ627" s="51"/>
      <c r="IR627" s="51"/>
      <c r="IS627" s="51"/>
      <c r="IT627" s="51"/>
      <c r="IU627" s="51"/>
    </row>
    <row r="628" spans="1:255" ht="12.75" customHeight="1" x14ac:dyDescent="0.2">
      <c r="A628" s="61"/>
      <c r="B628" s="61"/>
      <c r="C628" s="61"/>
      <c r="D628" s="61"/>
      <c r="E628" s="6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  <c r="GH628" s="51"/>
      <c r="GI628" s="51"/>
      <c r="GJ628" s="51"/>
      <c r="GK628" s="51"/>
      <c r="GL628" s="51"/>
      <c r="GM628" s="51"/>
      <c r="GN628" s="51"/>
      <c r="GO628" s="51"/>
      <c r="GP628" s="51"/>
      <c r="GQ628" s="51"/>
      <c r="GR628" s="51"/>
      <c r="GS628" s="51"/>
      <c r="GT628" s="51"/>
      <c r="GU628" s="51"/>
      <c r="GV628" s="51"/>
      <c r="GW628" s="51"/>
      <c r="GX628" s="51"/>
      <c r="GY628" s="51"/>
      <c r="GZ628" s="51"/>
      <c r="HA628" s="51"/>
      <c r="HB628" s="51"/>
      <c r="HC628" s="51"/>
      <c r="HD628" s="51"/>
      <c r="HE628" s="51"/>
      <c r="HF628" s="51"/>
      <c r="HG628" s="51"/>
      <c r="HH628" s="51"/>
      <c r="HI628" s="51"/>
      <c r="HJ628" s="51"/>
      <c r="HK628" s="51"/>
      <c r="HL628" s="51"/>
      <c r="HM628" s="51"/>
      <c r="HN628" s="51"/>
      <c r="HO628" s="51"/>
      <c r="HP628" s="51"/>
      <c r="HQ628" s="51"/>
      <c r="HR628" s="51"/>
      <c r="HS628" s="51"/>
      <c r="HT628" s="51"/>
      <c r="HU628" s="51"/>
      <c r="HV628" s="51"/>
      <c r="HW628" s="51"/>
      <c r="HX628" s="51"/>
      <c r="HY628" s="51"/>
      <c r="HZ628" s="51"/>
      <c r="IA628" s="51"/>
      <c r="IB628" s="51"/>
      <c r="IC628" s="51"/>
      <c r="ID628" s="51"/>
      <c r="IE628" s="51"/>
      <c r="IF628" s="51"/>
      <c r="IG628" s="51"/>
      <c r="IH628" s="51"/>
      <c r="II628" s="51"/>
      <c r="IJ628" s="51"/>
      <c r="IK628" s="51"/>
      <c r="IL628" s="51"/>
      <c r="IM628" s="51"/>
      <c r="IN628" s="51"/>
      <c r="IO628" s="51"/>
      <c r="IP628" s="51"/>
      <c r="IQ628" s="51"/>
      <c r="IR628" s="51"/>
      <c r="IS628" s="51"/>
      <c r="IT628" s="51"/>
      <c r="IU628" s="51"/>
    </row>
    <row r="629" spans="1:255" ht="12.75" customHeight="1" x14ac:dyDescent="0.2">
      <c r="A629" s="61"/>
      <c r="B629" s="61"/>
      <c r="C629" s="61"/>
      <c r="D629" s="61"/>
      <c r="E629" s="6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  <c r="GH629" s="51"/>
      <c r="GI629" s="51"/>
      <c r="GJ629" s="51"/>
      <c r="GK629" s="51"/>
      <c r="GL629" s="51"/>
      <c r="GM629" s="51"/>
      <c r="GN629" s="51"/>
      <c r="GO629" s="51"/>
      <c r="GP629" s="51"/>
      <c r="GQ629" s="51"/>
      <c r="GR629" s="51"/>
      <c r="GS629" s="51"/>
      <c r="GT629" s="51"/>
      <c r="GU629" s="51"/>
      <c r="GV629" s="51"/>
      <c r="GW629" s="51"/>
      <c r="GX629" s="51"/>
      <c r="GY629" s="51"/>
      <c r="GZ629" s="51"/>
      <c r="HA629" s="51"/>
      <c r="HB629" s="51"/>
      <c r="HC629" s="51"/>
      <c r="HD629" s="51"/>
      <c r="HE629" s="51"/>
      <c r="HF629" s="51"/>
      <c r="HG629" s="51"/>
      <c r="HH629" s="51"/>
      <c r="HI629" s="51"/>
      <c r="HJ629" s="51"/>
      <c r="HK629" s="51"/>
      <c r="HL629" s="51"/>
      <c r="HM629" s="51"/>
      <c r="HN629" s="51"/>
      <c r="HO629" s="51"/>
      <c r="HP629" s="51"/>
      <c r="HQ629" s="51"/>
      <c r="HR629" s="51"/>
      <c r="HS629" s="51"/>
      <c r="HT629" s="51"/>
      <c r="HU629" s="51"/>
      <c r="HV629" s="51"/>
      <c r="HW629" s="51"/>
      <c r="HX629" s="51"/>
      <c r="HY629" s="51"/>
      <c r="HZ629" s="51"/>
      <c r="IA629" s="51"/>
      <c r="IB629" s="51"/>
      <c r="IC629" s="51"/>
      <c r="ID629" s="51"/>
      <c r="IE629" s="51"/>
      <c r="IF629" s="51"/>
      <c r="IG629" s="51"/>
      <c r="IH629" s="51"/>
      <c r="II629" s="51"/>
      <c r="IJ629" s="51"/>
      <c r="IK629" s="51"/>
      <c r="IL629" s="51"/>
      <c r="IM629" s="51"/>
      <c r="IN629" s="51"/>
      <c r="IO629" s="51"/>
      <c r="IP629" s="51"/>
      <c r="IQ629" s="51"/>
      <c r="IR629" s="51"/>
      <c r="IS629" s="51"/>
      <c r="IT629" s="51"/>
      <c r="IU629" s="51"/>
    </row>
    <row r="630" spans="1:255" ht="12.75" customHeight="1" x14ac:dyDescent="0.2">
      <c r="A630" s="61"/>
      <c r="B630" s="61"/>
      <c r="C630" s="61"/>
      <c r="D630" s="61"/>
      <c r="E630" s="6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  <c r="GH630" s="51"/>
      <c r="GI630" s="51"/>
      <c r="GJ630" s="51"/>
      <c r="GK630" s="51"/>
      <c r="GL630" s="51"/>
      <c r="GM630" s="51"/>
      <c r="GN630" s="51"/>
      <c r="GO630" s="51"/>
      <c r="GP630" s="51"/>
      <c r="GQ630" s="51"/>
      <c r="GR630" s="51"/>
      <c r="GS630" s="51"/>
      <c r="GT630" s="51"/>
      <c r="GU630" s="51"/>
      <c r="GV630" s="51"/>
      <c r="GW630" s="51"/>
      <c r="GX630" s="51"/>
      <c r="GY630" s="51"/>
      <c r="GZ630" s="51"/>
      <c r="HA630" s="51"/>
      <c r="HB630" s="51"/>
      <c r="HC630" s="51"/>
      <c r="HD630" s="51"/>
      <c r="HE630" s="51"/>
      <c r="HF630" s="51"/>
      <c r="HG630" s="51"/>
      <c r="HH630" s="51"/>
      <c r="HI630" s="51"/>
      <c r="HJ630" s="51"/>
      <c r="HK630" s="51"/>
      <c r="HL630" s="51"/>
      <c r="HM630" s="51"/>
      <c r="HN630" s="51"/>
      <c r="HO630" s="51"/>
      <c r="HP630" s="51"/>
      <c r="HQ630" s="51"/>
      <c r="HR630" s="51"/>
      <c r="HS630" s="51"/>
      <c r="HT630" s="51"/>
      <c r="HU630" s="51"/>
      <c r="HV630" s="51"/>
      <c r="HW630" s="51"/>
      <c r="HX630" s="51"/>
      <c r="HY630" s="51"/>
      <c r="HZ630" s="51"/>
      <c r="IA630" s="51"/>
      <c r="IB630" s="51"/>
      <c r="IC630" s="51"/>
      <c r="ID630" s="51"/>
      <c r="IE630" s="51"/>
      <c r="IF630" s="51"/>
      <c r="IG630" s="51"/>
      <c r="IH630" s="51"/>
      <c r="II630" s="51"/>
      <c r="IJ630" s="51"/>
      <c r="IK630" s="51"/>
      <c r="IL630" s="51"/>
      <c r="IM630" s="51"/>
      <c r="IN630" s="51"/>
      <c r="IO630" s="51"/>
      <c r="IP630" s="51"/>
      <c r="IQ630" s="51"/>
      <c r="IR630" s="51"/>
      <c r="IS630" s="51"/>
      <c r="IT630" s="51"/>
      <c r="IU630" s="51"/>
    </row>
    <row r="631" spans="1:255" ht="12.75" customHeight="1" x14ac:dyDescent="0.2">
      <c r="A631" s="61"/>
      <c r="B631" s="61"/>
      <c r="C631" s="61"/>
      <c r="D631" s="61"/>
      <c r="E631" s="6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  <c r="GH631" s="51"/>
      <c r="GI631" s="51"/>
      <c r="GJ631" s="51"/>
      <c r="GK631" s="51"/>
      <c r="GL631" s="51"/>
      <c r="GM631" s="51"/>
      <c r="GN631" s="51"/>
      <c r="GO631" s="51"/>
      <c r="GP631" s="51"/>
      <c r="GQ631" s="51"/>
      <c r="GR631" s="51"/>
      <c r="GS631" s="51"/>
      <c r="GT631" s="51"/>
      <c r="GU631" s="51"/>
      <c r="GV631" s="51"/>
      <c r="GW631" s="51"/>
      <c r="GX631" s="51"/>
      <c r="GY631" s="51"/>
      <c r="GZ631" s="51"/>
      <c r="HA631" s="51"/>
      <c r="HB631" s="51"/>
      <c r="HC631" s="51"/>
      <c r="HD631" s="51"/>
      <c r="HE631" s="51"/>
      <c r="HF631" s="51"/>
      <c r="HG631" s="51"/>
      <c r="HH631" s="51"/>
      <c r="HI631" s="51"/>
      <c r="HJ631" s="51"/>
      <c r="HK631" s="51"/>
      <c r="HL631" s="51"/>
      <c r="HM631" s="51"/>
      <c r="HN631" s="51"/>
      <c r="HO631" s="51"/>
      <c r="HP631" s="51"/>
      <c r="HQ631" s="51"/>
      <c r="HR631" s="51"/>
      <c r="HS631" s="51"/>
      <c r="HT631" s="51"/>
      <c r="HU631" s="51"/>
      <c r="HV631" s="51"/>
      <c r="HW631" s="51"/>
      <c r="HX631" s="51"/>
      <c r="HY631" s="51"/>
      <c r="HZ631" s="51"/>
      <c r="IA631" s="51"/>
      <c r="IB631" s="51"/>
      <c r="IC631" s="51"/>
      <c r="ID631" s="51"/>
      <c r="IE631" s="51"/>
      <c r="IF631" s="51"/>
      <c r="IG631" s="51"/>
      <c r="IH631" s="51"/>
      <c r="II631" s="51"/>
      <c r="IJ631" s="51"/>
      <c r="IK631" s="51"/>
      <c r="IL631" s="51"/>
      <c r="IM631" s="51"/>
      <c r="IN631" s="51"/>
      <c r="IO631" s="51"/>
      <c r="IP631" s="51"/>
      <c r="IQ631" s="51"/>
      <c r="IR631" s="51"/>
      <c r="IS631" s="51"/>
      <c r="IT631" s="51"/>
      <c r="IU631" s="51"/>
    </row>
    <row r="632" spans="1:255" ht="12.75" customHeight="1" x14ac:dyDescent="0.2">
      <c r="A632" s="61"/>
      <c r="B632" s="61"/>
      <c r="C632" s="61"/>
      <c r="D632" s="61"/>
      <c r="E632" s="6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  <c r="GH632" s="51"/>
      <c r="GI632" s="51"/>
      <c r="GJ632" s="51"/>
      <c r="GK632" s="51"/>
      <c r="GL632" s="51"/>
      <c r="GM632" s="51"/>
      <c r="GN632" s="51"/>
      <c r="GO632" s="51"/>
      <c r="GP632" s="51"/>
      <c r="GQ632" s="51"/>
      <c r="GR632" s="51"/>
      <c r="GS632" s="51"/>
      <c r="GT632" s="51"/>
      <c r="GU632" s="51"/>
      <c r="GV632" s="51"/>
      <c r="GW632" s="51"/>
      <c r="GX632" s="51"/>
      <c r="GY632" s="51"/>
      <c r="GZ632" s="51"/>
      <c r="HA632" s="51"/>
      <c r="HB632" s="51"/>
      <c r="HC632" s="51"/>
      <c r="HD632" s="51"/>
      <c r="HE632" s="51"/>
      <c r="HF632" s="51"/>
      <c r="HG632" s="51"/>
      <c r="HH632" s="51"/>
      <c r="HI632" s="51"/>
      <c r="HJ632" s="51"/>
      <c r="HK632" s="51"/>
      <c r="HL632" s="51"/>
      <c r="HM632" s="51"/>
      <c r="HN632" s="51"/>
      <c r="HO632" s="51"/>
      <c r="HP632" s="51"/>
      <c r="HQ632" s="51"/>
      <c r="HR632" s="51"/>
      <c r="HS632" s="51"/>
      <c r="HT632" s="51"/>
      <c r="HU632" s="51"/>
      <c r="HV632" s="51"/>
      <c r="HW632" s="51"/>
      <c r="HX632" s="51"/>
      <c r="HY632" s="51"/>
      <c r="HZ632" s="51"/>
      <c r="IA632" s="51"/>
      <c r="IB632" s="51"/>
      <c r="IC632" s="51"/>
      <c r="ID632" s="51"/>
      <c r="IE632" s="51"/>
      <c r="IF632" s="51"/>
      <c r="IG632" s="51"/>
      <c r="IH632" s="51"/>
      <c r="II632" s="51"/>
      <c r="IJ632" s="51"/>
      <c r="IK632" s="51"/>
      <c r="IL632" s="51"/>
      <c r="IM632" s="51"/>
      <c r="IN632" s="51"/>
      <c r="IO632" s="51"/>
      <c r="IP632" s="51"/>
      <c r="IQ632" s="51"/>
      <c r="IR632" s="51"/>
      <c r="IS632" s="51"/>
      <c r="IT632" s="51"/>
      <c r="IU632" s="51"/>
    </row>
    <row r="633" spans="1:255" ht="12.75" customHeight="1" x14ac:dyDescent="0.2">
      <c r="A633" s="61"/>
      <c r="B633" s="61"/>
      <c r="C633" s="61"/>
      <c r="D633" s="61"/>
      <c r="E633" s="6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  <c r="GH633" s="51"/>
      <c r="GI633" s="51"/>
      <c r="GJ633" s="51"/>
      <c r="GK633" s="51"/>
      <c r="GL633" s="51"/>
      <c r="GM633" s="51"/>
      <c r="GN633" s="51"/>
      <c r="GO633" s="51"/>
      <c r="GP633" s="51"/>
      <c r="GQ633" s="51"/>
      <c r="GR633" s="51"/>
      <c r="GS633" s="51"/>
      <c r="GT633" s="51"/>
      <c r="GU633" s="51"/>
      <c r="GV633" s="51"/>
      <c r="GW633" s="51"/>
      <c r="GX633" s="51"/>
      <c r="GY633" s="51"/>
      <c r="GZ633" s="51"/>
      <c r="HA633" s="51"/>
      <c r="HB633" s="51"/>
      <c r="HC633" s="51"/>
      <c r="HD633" s="51"/>
      <c r="HE633" s="51"/>
      <c r="HF633" s="51"/>
      <c r="HG633" s="51"/>
      <c r="HH633" s="51"/>
      <c r="HI633" s="51"/>
      <c r="HJ633" s="51"/>
      <c r="HK633" s="51"/>
      <c r="HL633" s="51"/>
      <c r="HM633" s="51"/>
      <c r="HN633" s="51"/>
      <c r="HO633" s="51"/>
      <c r="HP633" s="51"/>
      <c r="HQ633" s="51"/>
      <c r="HR633" s="51"/>
      <c r="HS633" s="51"/>
      <c r="HT633" s="51"/>
      <c r="HU633" s="51"/>
      <c r="HV633" s="51"/>
      <c r="HW633" s="51"/>
      <c r="HX633" s="51"/>
      <c r="HY633" s="51"/>
      <c r="HZ633" s="51"/>
      <c r="IA633" s="51"/>
      <c r="IB633" s="51"/>
      <c r="IC633" s="51"/>
      <c r="ID633" s="51"/>
      <c r="IE633" s="51"/>
      <c r="IF633" s="51"/>
      <c r="IG633" s="51"/>
      <c r="IH633" s="51"/>
      <c r="II633" s="51"/>
      <c r="IJ633" s="51"/>
      <c r="IK633" s="51"/>
      <c r="IL633" s="51"/>
      <c r="IM633" s="51"/>
      <c r="IN633" s="51"/>
      <c r="IO633" s="51"/>
      <c r="IP633" s="51"/>
      <c r="IQ633" s="51"/>
      <c r="IR633" s="51"/>
      <c r="IS633" s="51"/>
      <c r="IT633" s="51"/>
      <c r="IU633" s="51"/>
    </row>
    <row r="634" spans="1:255" ht="12.75" customHeight="1" x14ac:dyDescent="0.2">
      <c r="A634" s="61"/>
      <c r="B634" s="61"/>
      <c r="C634" s="61"/>
      <c r="D634" s="61"/>
      <c r="E634" s="6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  <c r="GH634" s="51"/>
      <c r="GI634" s="51"/>
      <c r="GJ634" s="51"/>
      <c r="GK634" s="51"/>
      <c r="GL634" s="51"/>
      <c r="GM634" s="51"/>
      <c r="GN634" s="51"/>
      <c r="GO634" s="51"/>
      <c r="GP634" s="51"/>
      <c r="GQ634" s="51"/>
      <c r="GR634" s="51"/>
      <c r="GS634" s="51"/>
      <c r="GT634" s="51"/>
      <c r="GU634" s="51"/>
      <c r="GV634" s="51"/>
      <c r="GW634" s="51"/>
      <c r="GX634" s="51"/>
      <c r="GY634" s="51"/>
      <c r="GZ634" s="51"/>
      <c r="HA634" s="51"/>
      <c r="HB634" s="51"/>
      <c r="HC634" s="51"/>
      <c r="HD634" s="51"/>
      <c r="HE634" s="51"/>
      <c r="HF634" s="51"/>
      <c r="HG634" s="51"/>
      <c r="HH634" s="51"/>
      <c r="HI634" s="51"/>
      <c r="HJ634" s="51"/>
      <c r="HK634" s="51"/>
      <c r="HL634" s="51"/>
      <c r="HM634" s="51"/>
      <c r="HN634" s="51"/>
      <c r="HO634" s="51"/>
      <c r="HP634" s="51"/>
      <c r="HQ634" s="51"/>
      <c r="HR634" s="51"/>
      <c r="HS634" s="51"/>
      <c r="HT634" s="51"/>
      <c r="HU634" s="51"/>
      <c r="HV634" s="51"/>
      <c r="HW634" s="51"/>
      <c r="HX634" s="51"/>
      <c r="HY634" s="51"/>
      <c r="HZ634" s="51"/>
      <c r="IA634" s="51"/>
      <c r="IB634" s="51"/>
      <c r="IC634" s="51"/>
      <c r="ID634" s="51"/>
      <c r="IE634" s="51"/>
      <c r="IF634" s="51"/>
      <c r="IG634" s="51"/>
      <c r="IH634" s="51"/>
      <c r="II634" s="51"/>
      <c r="IJ634" s="51"/>
      <c r="IK634" s="51"/>
      <c r="IL634" s="51"/>
      <c r="IM634" s="51"/>
      <c r="IN634" s="51"/>
      <c r="IO634" s="51"/>
      <c r="IP634" s="51"/>
      <c r="IQ634" s="51"/>
      <c r="IR634" s="51"/>
      <c r="IS634" s="51"/>
      <c r="IT634" s="51"/>
      <c r="IU634" s="51"/>
    </row>
    <row r="635" spans="1:255" ht="12.75" customHeight="1" x14ac:dyDescent="0.2">
      <c r="A635" s="61"/>
      <c r="B635" s="61"/>
      <c r="C635" s="61"/>
      <c r="D635" s="61"/>
      <c r="E635" s="6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  <c r="GH635" s="51"/>
      <c r="GI635" s="51"/>
      <c r="GJ635" s="51"/>
      <c r="GK635" s="51"/>
      <c r="GL635" s="51"/>
      <c r="GM635" s="51"/>
      <c r="GN635" s="51"/>
      <c r="GO635" s="51"/>
      <c r="GP635" s="51"/>
      <c r="GQ635" s="51"/>
      <c r="GR635" s="51"/>
      <c r="GS635" s="51"/>
      <c r="GT635" s="51"/>
      <c r="GU635" s="51"/>
      <c r="GV635" s="51"/>
      <c r="GW635" s="51"/>
      <c r="GX635" s="51"/>
      <c r="GY635" s="51"/>
      <c r="GZ635" s="51"/>
      <c r="HA635" s="51"/>
      <c r="HB635" s="51"/>
      <c r="HC635" s="51"/>
      <c r="HD635" s="51"/>
      <c r="HE635" s="51"/>
      <c r="HF635" s="51"/>
      <c r="HG635" s="51"/>
      <c r="HH635" s="51"/>
      <c r="HI635" s="51"/>
      <c r="HJ635" s="51"/>
      <c r="HK635" s="51"/>
      <c r="HL635" s="51"/>
      <c r="HM635" s="51"/>
      <c r="HN635" s="51"/>
      <c r="HO635" s="51"/>
      <c r="HP635" s="51"/>
      <c r="HQ635" s="51"/>
      <c r="HR635" s="51"/>
      <c r="HS635" s="51"/>
      <c r="HT635" s="51"/>
      <c r="HU635" s="51"/>
      <c r="HV635" s="51"/>
      <c r="HW635" s="51"/>
      <c r="HX635" s="51"/>
      <c r="HY635" s="51"/>
      <c r="HZ635" s="51"/>
      <c r="IA635" s="51"/>
      <c r="IB635" s="51"/>
      <c r="IC635" s="51"/>
      <c r="ID635" s="51"/>
      <c r="IE635" s="51"/>
      <c r="IF635" s="51"/>
      <c r="IG635" s="51"/>
      <c r="IH635" s="51"/>
      <c r="II635" s="51"/>
      <c r="IJ635" s="51"/>
      <c r="IK635" s="51"/>
      <c r="IL635" s="51"/>
      <c r="IM635" s="51"/>
      <c r="IN635" s="51"/>
      <c r="IO635" s="51"/>
      <c r="IP635" s="51"/>
      <c r="IQ635" s="51"/>
      <c r="IR635" s="51"/>
      <c r="IS635" s="51"/>
      <c r="IT635" s="51"/>
      <c r="IU635" s="51"/>
    </row>
    <row r="636" spans="1:255" ht="12.75" customHeight="1" x14ac:dyDescent="0.2">
      <c r="A636" s="61"/>
      <c r="B636" s="61"/>
      <c r="C636" s="61"/>
      <c r="D636" s="61"/>
      <c r="E636" s="6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  <c r="GH636" s="51"/>
      <c r="GI636" s="51"/>
      <c r="GJ636" s="51"/>
      <c r="GK636" s="51"/>
      <c r="GL636" s="51"/>
      <c r="GM636" s="51"/>
      <c r="GN636" s="51"/>
      <c r="GO636" s="51"/>
      <c r="GP636" s="51"/>
      <c r="GQ636" s="51"/>
      <c r="GR636" s="51"/>
      <c r="GS636" s="51"/>
      <c r="GT636" s="51"/>
      <c r="GU636" s="51"/>
      <c r="GV636" s="51"/>
      <c r="GW636" s="51"/>
      <c r="GX636" s="51"/>
      <c r="GY636" s="51"/>
      <c r="GZ636" s="51"/>
      <c r="HA636" s="51"/>
      <c r="HB636" s="51"/>
      <c r="HC636" s="51"/>
      <c r="HD636" s="51"/>
      <c r="HE636" s="51"/>
      <c r="HF636" s="51"/>
      <c r="HG636" s="51"/>
      <c r="HH636" s="51"/>
      <c r="HI636" s="51"/>
      <c r="HJ636" s="51"/>
      <c r="HK636" s="51"/>
      <c r="HL636" s="51"/>
      <c r="HM636" s="51"/>
      <c r="HN636" s="51"/>
      <c r="HO636" s="51"/>
      <c r="HP636" s="51"/>
      <c r="HQ636" s="51"/>
      <c r="HR636" s="51"/>
      <c r="HS636" s="51"/>
      <c r="HT636" s="51"/>
      <c r="HU636" s="51"/>
      <c r="HV636" s="51"/>
      <c r="HW636" s="51"/>
      <c r="HX636" s="51"/>
      <c r="HY636" s="51"/>
      <c r="HZ636" s="51"/>
      <c r="IA636" s="51"/>
      <c r="IB636" s="51"/>
      <c r="IC636" s="51"/>
      <c r="ID636" s="51"/>
      <c r="IE636" s="51"/>
      <c r="IF636" s="51"/>
      <c r="IG636" s="51"/>
      <c r="IH636" s="51"/>
      <c r="II636" s="51"/>
      <c r="IJ636" s="51"/>
      <c r="IK636" s="51"/>
      <c r="IL636" s="51"/>
      <c r="IM636" s="51"/>
      <c r="IN636" s="51"/>
      <c r="IO636" s="51"/>
      <c r="IP636" s="51"/>
      <c r="IQ636" s="51"/>
      <c r="IR636" s="51"/>
      <c r="IS636" s="51"/>
      <c r="IT636" s="51"/>
      <c r="IU636" s="51"/>
    </row>
    <row r="637" spans="1:255" ht="12.75" customHeight="1" x14ac:dyDescent="0.2">
      <c r="A637" s="61"/>
      <c r="B637" s="61"/>
      <c r="C637" s="61"/>
      <c r="D637" s="61"/>
      <c r="E637" s="6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  <c r="GH637" s="51"/>
      <c r="GI637" s="51"/>
      <c r="GJ637" s="51"/>
      <c r="GK637" s="51"/>
      <c r="GL637" s="51"/>
      <c r="GM637" s="51"/>
      <c r="GN637" s="51"/>
      <c r="GO637" s="51"/>
      <c r="GP637" s="51"/>
      <c r="GQ637" s="51"/>
      <c r="GR637" s="51"/>
      <c r="GS637" s="51"/>
      <c r="GT637" s="51"/>
      <c r="GU637" s="51"/>
      <c r="GV637" s="51"/>
      <c r="GW637" s="51"/>
      <c r="GX637" s="51"/>
      <c r="GY637" s="51"/>
      <c r="GZ637" s="51"/>
      <c r="HA637" s="51"/>
      <c r="HB637" s="51"/>
      <c r="HC637" s="51"/>
      <c r="HD637" s="51"/>
      <c r="HE637" s="51"/>
      <c r="HF637" s="51"/>
      <c r="HG637" s="51"/>
      <c r="HH637" s="51"/>
      <c r="HI637" s="51"/>
      <c r="HJ637" s="51"/>
      <c r="HK637" s="51"/>
      <c r="HL637" s="51"/>
      <c r="HM637" s="51"/>
      <c r="HN637" s="51"/>
      <c r="HO637" s="51"/>
      <c r="HP637" s="51"/>
      <c r="HQ637" s="51"/>
      <c r="HR637" s="51"/>
      <c r="HS637" s="51"/>
      <c r="HT637" s="51"/>
      <c r="HU637" s="51"/>
      <c r="HV637" s="51"/>
      <c r="HW637" s="51"/>
      <c r="HX637" s="51"/>
      <c r="HY637" s="51"/>
      <c r="HZ637" s="51"/>
      <c r="IA637" s="51"/>
      <c r="IB637" s="51"/>
      <c r="IC637" s="51"/>
      <c r="ID637" s="51"/>
      <c r="IE637" s="51"/>
      <c r="IF637" s="51"/>
      <c r="IG637" s="51"/>
      <c r="IH637" s="51"/>
      <c r="II637" s="51"/>
      <c r="IJ637" s="51"/>
      <c r="IK637" s="51"/>
      <c r="IL637" s="51"/>
      <c r="IM637" s="51"/>
      <c r="IN637" s="51"/>
      <c r="IO637" s="51"/>
      <c r="IP637" s="51"/>
      <c r="IQ637" s="51"/>
      <c r="IR637" s="51"/>
      <c r="IS637" s="51"/>
      <c r="IT637" s="51"/>
      <c r="IU637" s="51"/>
    </row>
    <row r="638" spans="1:255" ht="12.75" customHeight="1" x14ac:dyDescent="0.2">
      <c r="A638" s="61"/>
      <c r="B638" s="61"/>
      <c r="C638" s="61"/>
      <c r="D638" s="61"/>
      <c r="E638" s="6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  <c r="GH638" s="51"/>
      <c r="GI638" s="51"/>
      <c r="GJ638" s="51"/>
      <c r="GK638" s="51"/>
      <c r="GL638" s="51"/>
      <c r="GM638" s="51"/>
      <c r="GN638" s="51"/>
      <c r="GO638" s="51"/>
      <c r="GP638" s="51"/>
      <c r="GQ638" s="51"/>
      <c r="GR638" s="51"/>
      <c r="GS638" s="51"/>
      <c r="GT638" s="51"/>
      <c r="GU638" s="51"/>
      <c r="GV638" s="51"/>
      <c r="GW638" s="51"/>
      <c r="GX638" s="51"/>
      <c r="GY638" s="51"/>
      <c r="GZ638" s="51"/>
      <c r="HA638" s="51"/>
      <c r="HB638" s="51"/>
      <c r="HC638" s="51"/>
      <c r="HD638" s="51"/>
      <c r="HE638" s="51"/>
      <c r="HF638" s="51"/>
      <c r="HG638" s="51"/>
      <c r="HH638" s="51"/>
      <c r="HI638" s="51"/>
      <c r="HJ638" s="51"/>
      <c r="HK638" s="51"/>
      <c r="HL638" s="51"/>
      <c r="HM638" s="51"/>
      <c r="HN638" s="51"/>
      <c r="HO638" s="51"/>
      <c r="HP638" s="51"/>
      <c r="HQ638" s="51"/>
      <c r="HR638" s="51"/>
      <c r="HS638" s="51"/>
      <c r="HT638" s="51"/>
      <c r="HU638" s="51"/>
      <c r="HV638" s="51"/>
      <c r="HW638" s="51"/>
      <c r="HX638" s="51"/>
      <c r="HY638" s="51"/>
      <c r="HZ638" s="51"/>
      <c r="IA638" s="51"/>
      <c r="IB638" s="51"/>
      <c r="IC638" s="51"/>
      <c r="ID638" s="51"/>
      <c r="IE638" s="51"/>
      <c r="IF638" s="51"/>
      <c r="IG638" s="51"/>
      <c r="IH638" s="51"/>
      <c r="II638" s="51"/>
      <c r="IJ638" s="51"/>
      <c r="IK638" s="51"/>
      <c r="IL638" s="51"/>
      <c r="IM638" s="51"/>
      <c r="IN638" s="51"/>
      <c r="IO638" s="51"/>
      <c r="IP638" s="51"/>
      <c r="IQ638" s="51"/>
      <c r="IR638" s="51"/>
      <c r="IS638" s="51"/>
      <c r="IT638" s="51"/>
      <c r="IU638" s="51"/>
    </row>
    <row r="639" spans="1:255" ht="12.75" customHeight="1" x14ac:dyDescent="0.2">
      <c r="A639" s="61"/>
      <c r="B639" s="61"/>
      <c r="C639" s="61"/>
      <c r="D639" s="61"/>
      <c r="E639" s="6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  <c r="GH639" s="51"/>
      <c r="GI639" s="51"/>
      <c r="GJ639" s="51"/>
      <c r="GK639" s="51"/>
      <c r="GL639" s="51"/>
      <c r="GM639" s="51"/>
      <c r="GN639" s="51"/>
      <c r="GO639" s="51"/>
      <c r="GP639" s="51"/>
      <c r="GQ639" s="51"/>
      <c r="GR639" s="51"/>
      <c r="GS639" s="51"/>
      <c r="GT639" s="51"/>
      <c r="GU639" s="51"/>
      <c r="GV639" s="51"/>
      <c r="GW639" s="51"/>
      <c r="GX639" s="51"/>
      <c r="GY639" s="51"/>
      <c r="GZ639" s="51"/>
      <c r="HA639" s="51"/>
      <c r="HB639" s="51"/>
      <c r="HC639" s="51"/>
      <c r="HD639" s="51"/>
      <c r="HE639" s="51"/>
      <c r="HF639" s="51"/>
      <c r="HG639" s="51"/>
      <c r="HH639" s="51"/>
      <c r="HI639" s="51"/>
      <c r="HJ639" s="51"/>
      <c r="HK639" s="51"/>
      <c r="HL639" s="51"/>
      <c r="HM639" s="51"/>
      <c r="HN639" s="51"/>
      <c r="HO639" s="51"/>
      <c r="HP639" s="51"/>
      <c r="HQ639" s="51"/>
      <c r="HR639" s="51"/>
      <c r="HS639" s="51"/>
      <c r="HT639" s="51"/>
      <c r="HU639" s="51"/>
      <c r="HV639" s="51"/>
      <c r="HW639" s="51"/>
      <c r="HX639" s="51"/>
      <c r="HY639" s="51"/>
      <c r="HZ639" s="51"/>
      <c r="IA639" s="51"/>
      <c r="IB639" s="51"/>
      <c r="IC639" s="51"/>
      <c r="ID639" s="51"/>
      <c r="IE639" s="51"/>
      <c r="IF639" s="51"/>
      <c r="IG639" s="51"/>
      <c r="IH639" s="51"/>
      <c r="II639" s="51"/>
      <c r="IJ639" s="51"/>
      <c r="IK639" s="51"/>
      <c r="IL639" s="51"/>
      <c r="IM639" s="51"/>
      <c r="IN639" s="51"/>
      <c r="IO639" s="51"/>
      <c r="IP639" s="51"/>
      <c r="IQ639" s="51"/>
      <c r="IR639" s="51"/>
      <c r="IS639" s="51"/>
      <c r="IT639" s="51"/>
      <c r="IU639" s="51"/>
    </row>
    <row r="640" spans="1:255" ht="12.75" customHeight="1" x14ac:dyDescent="0.2">
      <c r="A640" s="61"/>
      <c r="B640" s="61"/>
      <c r="C640" s="61"/>
      <c r="D640" s="61"/>
      <c r="E640" s="6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  <c r="GH640" s="51"/>
      <c r="GI640" s="51"/>
      <c r="GJ640" s="51"/>
      <c r="GK640" s="51"/>
      <c r="GL640" s="51"/>
      <c r="GM640" s="51"/>
      <c r="GN640" s="51"/>
      <c r="GO640" s="51"/>
      <c r="GP640" s="51"/>
      <c r="GQ640" s="51"/>
      <c r="GR640" s="51"/>
      <c r="GS640" s="51"/>
      <c r="GT640" s="51"/>
      <c r="GU640" s="51"/>
      <c r="GV640" s="51"/>
      <c r="GW640" s="51"/>
      <c r="GX640" s="51"/>
      <c r="GY640" s="51"/>
      <c r="GZ640" s="51"/>
      <c r="HA640" s="51"/>
      <c r="HB640" s="51"/>
      <c r="HC640" s="51"/>
      <c r="HD640" s="51"/>
      <c r="HE640" s="51"/>
      <c r="HF640" s="51"/>
      <c r="HG640" s="51"/>
      <c r="HH640" s="51"/>
      <c r="HI640" s="51"/>
      <c r="HJ640" s="51"/>
      <c r="HK640" s="51"/>
      <c r="HL640" s="51"/>
      <c r="HM640" s="51"/>
      <c r="HN640" s="51"/>
      <c r="HO640" s="51"/>
      <c r="HP640" s="51"/>
      <c r="HQ640" s="51"/>
      <c r="HR640" s="51"/>
      <c r="HS640" s="51"/>
      <c r="HT640" s="51"/>
      <c r="HU640" s="51"/>
      <c r="HV640" s="51"/>
      <c r="HW640" s="51"/>
      <c r="HX640" s="51"/>
      <c r="HY640" s="51"/>
      <c r="HZ640" s="51"/>
      <c r="IA640" s="51"/>
      <c r="IB640" s="51"/>
      <c r="IC640" s="51"/>
      <c r="ID640" s="51"/>
      <c r="IE640" s="51"/>
      <c r="IF640" s="51"/>
      <c r="IG640" s="51"/>
      <c r="IH640" s="51"/>
      <c r="II640" s="51"/>
      <c r="IJ640" s="51"/>
      <c r="IK640" s="51"/>
      <c r="IL640" s="51"/>
      <c r="IM640" s="51"/>
      <c r="IN640" s="51"/>
      <c r="IO640" s="51"/>
      <c r="IP640" s="51"/>
      <c r="IQ640" s="51"/>
      <c r="IR640" s="51"/>
      <c r="IS640" s="51"/>
      <c r="IT640" s="51"/>
      <c r="IU640" s="51"/>
    </row>
    <row r="641" spans="1:255" ht="12.75" customHeight="1" x14ac:dyDescent="0.2">
      <c r="A641" s="61"/>
      <c r="B641" s="61"/>
      <c r="C641" s="61"/>
      <c r="D641" s="61"/>
      <c r="E641" s="6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  <c r="GH641" s="51"/>
      <c r="GI641" s="51"/>
      <c r="GJ641" s="51"/>
      <c r="GK641" s="51"/>
      <c r="GL641" s="51"/>
      <c r="GM641" s="51"/>
      <c r="GN641" s="51"/>
      <c r="GO641" s="51"/>
      <c r="GP641" s="51"/>
      <c r="GQ641" s="51"/>
      <c r="GR641" s="51"/>
      <c r="GS641" s="51"/>
      <c r="GT641" s="51"/>
      <c r="GU641" s="51"/>
      <c r="GV641" s="51"/>
      <c r="GW641" s="51"/>
      <c r="GX641" s="51"/>
      <c r="GY641" s="51"/>
      <c r="GZ641" s="51"/>
      <c r="HA641" s="51"/>
      <c r="HB641" s="51"/>
      <c r="HC641" s="51"/>
      <c r="HD641" s="51"/>
      <c r="HE641" s="51"/>
      <c r="HF641" s="51"/>
      <c r="HG641" s="51"/>
      <c r="HH641" s="51"/>
      <c r="HI641" s="51"/>
      <c r="HJ641" s="51"/>
      <c r="HK641" s="51"/>
      <c r="HL641" s="51"/>
      <c r="HM641" s="51"/>
      <c r="HN641" s="51"/>
      <c r="HO641" s="51"/>
      <c r="HP641" s="51"/>
      <c r="HQ641" s="51"/>
      <c r="HR641" s="51"/>
      <c r="HS641" s="51"/>
      <c r="HT641" s="51"/>
      <c r="HU641" s="51"/>
      <c r="HV641" s="51"/>
      <c r="HW641" s="51"/>
      <c r="HX641" s="51"/>
      <c r="HY641" s="51"/>
      <c r="HZ641" s="51"/>
      <c r="IA641" s="51"/>
      <c r="IB641" s="51"/>
      <c r="IC641" s="51"/>
      <c r="ID641" s="51"/>
      <c r="IE641" s="51"/>
      <c r="IF641" s="51"/>
      <c r="IG641" s="51"/>
      <c r="IH641" s="51"/>
      <c r="II641" s="51"/>
      <c r="IJ641" s="51"/>
      <c r="IK641" s="51"/>
      <c r="IL641" s="51"/>
      <c r="IM641" s="51"/>
      <c r="IN641" s="51"/>
      <c r="IO641" s="51"/>
      <c r="IP641" s="51"/>
      <c r="IQ641" s="51"/>
      <c r="IR641" s="51"/>
      <c r="IS641" s="51"/>
      <c r="IT641" s="51"/>
      <c r="IU641" s="51"/>
    </row>
    <row r="642" spans="1:255" ht="12.75" customHeight="1" x14ac:dyDescent="0.2">
      <c r="A642" s="61"/>
      <c r="B642" s="61"/>
      <c r="C642" s="61"/>
      <c r="D642" s="61"/>
      <c r="E642" s="6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  <c r="GH642" s="51"/>
      <c r="GI642" s="51"/>
      <c r="GJ642" s="51"/>
      <c r="GK642" s="51"/>
      <c r="GL642" s="51"/>
      <c r="GM642" s="51"/>
      <c r="GN642" s="51"/>
      <c r="GO642" s="51"/>
      <c r="GP642" s="51"/>
      <c r="GQ642" s="51"/>
      <c r="GR642" s="51"/>
      <c r="GS642" s="51"/>
      <c r="GT642" s="51"/>
      <c r="GU642" s="51"/>
      <c r="GV642" s="51"/>
      <c r="GW642" s="51"/>
      <c r="GX642" s="51"/>
      <c r="GY642" s="51"/>
      <c r="GZ642" s="51"/>
      <c r="HA642" s="51"/>
      <c r="HB642" s="51"/>
      <c r="HC642" s="51"/>
      <c r="HD642" s="51"/>
      <c r="HE642" s="51"/>
      <c r="HF642" s="51"/>
      <c r="HG642" s="51"/>
      <c r="HH642" s="51"/>
      <c r="HI642" s="51"/>
      <c r="HJ642" s="51"/>
      <c r="HK642" s="51"/>
      <c r="HL642" s="51"/>
      <c r="HM642" s="51"/>
      <c r="HN642" s="51"/>
      <c r="HO642" s="51"/>
      <c r="HP642" s="51"/>
      <c r="HQ642" s="51"/>
      <c r="HR642" s="51"/>
      <c r="HS642" s="51"/>
      <c r="HT642" s="51"/>
      <c r="HU642" s="51"/>
      <c r="HV642" s="51"/>
      <c r="HW642" s="51"/>
      <c r="HX642" s="51"/>
      <c r="HY642" s="51"/>
      <c r="HZ642" s="51"/>
      <c r="IA642" s="51"/>
      <c r="IB642" s="51"/>
      <c r="IC642" s="51"/>
      <c r="ID642" s="51"/>
      <c r="IE642" s="51"/>
      <c r="IF642" s="51"/>
      <c r="IG642" s="51"/>
      <c r="IH642" s="51"/>
      <c r="II642" s="51"/>
      <c r="IJ642" s="51"/>
      <c r="IK642" s="51"/>
      <c r="IL642" s="51"/>
      <c r="IM642" s="51"/>
      <c r="IN642" s="51"/>
      <c r="IO642" s="51"/>
      <c r="IP642" s="51"/>
      <c r="IQ642" s="51"/>
      <c r="IR642" s="51"/>
      <c r="IS642" s="51"/>
      <c r="IT642" s="51"/>
      <c r="IU642" s="51"/>
    </row>
    <row r="643" spans="1:255" ht="12.75" customHeight="1" x14ac:dyDescent="0.2">
      <c r="A643" s="61"/>
      <c r="B643" s="61"/>
      <c r="C643" s="61"/>
      <c r="D643" s="61"/>
      <c r="E643" s="6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  <c r="GH643" s="51"/>
      <c r="GI643" s="51"/>
      <c r="GJ643" s="51"/>
      <c r="GK643" s="51"/>
      <c r="GL643" s="51"/>
      <c r="GM643" s="51"/>
      <c r="GN643" s="51"/>
      <c r="GO643" s="51"/>
      <c r="GP643" s="51"/>
      <c r="GQ643" s="51"/>
      <c r="GR643" s="51"/>
      <c r="GS643" s="51"/>
      <c r="GT643" s="51"/>
      <c r="GU643" s="51"/>
      <c r="GV643" s="51"/>
      <c r="GW643" s="51"/>
      <c r="GX643" s="51"/>
      <c r="GY643" s="51"/>
      <c r="GZ643" s="51"/>
      <c r="HA643" s="51"/>
      <c r="HB643" s="51"/>
      <c r="HC643" s="51"/>
      <c r="HD643" s="51"/>
      <c r="HE643" s="51"/>
      <c r="HF643" s="51"/>
      <c r="HG643" s="51"/>
      <c r="HH643" s="51"/>
      <c r="HI643" s="51"/>
      <c r="HJ643" s="51"/>
      <c r="HK643" s="51"/>
      <c r="HL643" s="51"/>
      <c r="HM643" s="51"/>
      <c r="HN643" s="51"/>
      <c r="HO643" s="51"/>
      <c r="HP643" s="51"/>
      <c r="HQ643" s="51"/>
      <c r="HR643" s="51"/>
      <c r="HS643" s="51"/>
      <c r="HT643" s="51"/>
      <c r="HU643" s="51"/>
      <c r="HV643" s="51"/>
      <c r="HW643" s="51"/>
      <c r="HX643" s="51"/>
      <c r="HY643" s="51"/>
      <c r="HZ643" s="51"/>
      <c r="IA643" s="51"/>
      <c r="IB643" s="51"/>
      <c r="IC643" s="51"/>
      <c r="ID643" s="51"/>
      <c r="IE643" s="51"/>
      <c r="IF643" s="51"/>
      <c r="IG643" s="51"/>
      <c r="IH643" s="51"/>
      <c r="II643" s="51"/>
      <c r="IJ643" s="51"/>
      <c r="IK643" s="51"/>
      <c r="IL643" s="51"/>
      <c r="IM643" s="51"/>
      <c r="IN643" s="51"/>
      <c r="IO643" s="51"/>
      <c r="IP643" s="51"/>
      <c r="IQ643" s="51"/>
      <c r="IR643" s="51"/>
      <c r="IS643" s="51"/>
      <c r="IT643" s="51"/>
      <c r="IU643" s="51"/>
    </row>
    <row r="644" spans="1:255" ht="12.75" customHeight="1" x14ac:dyDescent="0.2">
      <c r="A644" s="61"/>
      <c r="B644" s="61"/>
      <c r="C644" s="61"/>
      <c r="D644" s="61"/>
      <c r="E644" s="6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  <c r="GH644" s="51"/>
      <c r="GI644" s="51"/>
      <c r="GJ644" s="51"/>
      <c r="GK644" s="51"/>
      <c r="GL644" s="51"/>
      <c r="GM644" s="51"/>
      <c r="GN644" s="51"/>
      <c r="GO644" s="51"/>
      <c r="GP644" s="51"/>
      <c r="GQ644" s="51"/>
      <c r="GR644" s="51"/>
      <c r="GS644" s="51"/>
      <c r="GT644" s="51"/>
      <c r="GU644" s="51"/>
      <c r="GV644" s="51"/>
      <c r="GW644" s="51"/>
      <c r="GX644" s="51"/>
      <c r="GY644" s="51"/>
      <c r="GZ644" s="51"/>
      <c r="HA644" s="51"/>
      <c r="HB644" s="51"/>
      <c r="HC644" s="51"/>
      <c r="HD644" s="51"/>
      <c r="HE644" s="51"/>
      <c r="HF644" s="51"/>
      <c r="HG644" s="51"/>
      <c r="HH644" s="51"/>
      <c r="HI644" s="51"/>
      <c r="HJ644" s="51"/>
      <c r="HK644" s="51"/>
      <c r="HL644" s="51"/>
      <c r="HM644" s="51"/>
      <c r="HN644" s="51"/>
      <c r="HO644" s="51"/>
      <c r="HP644" s="51"/>
      <c r="HQ644" s="51"/>
      <c r="HR644" s="51"/>
      <c r="HS644" s="51"/>
      <c r="HT644" s="51"/>
      <c r="HU644" s="51"/>
      <c r="HV644" s="51"/>
      <c r="HW644" s="51"/>
      <c r="HX644" s="51"/>
      <c r="HY644" s="51"/>
      <c r="HZ644" s="51"/>
      <c r="IA644" s="51"/>
      <c r="IB644" s="51"/>
      <c r="IC644" s="51"/>
      <c r="ID644" s="51"/>
      <c r="IE644" s="51"/>
      <c r="IF644" s="51"/>
      <c r="IG644" s="51"/>
      <c r="IH644" s="51"/>
      <c r="II644" s="51"/>
      <c r="IJ644" s="51"/>
      <c r="IK644" s="51"/>
      <c r="IL644" s="51"/>
      <c r="IM644" s="51"/>
      <c r="IN644" s="51"/>
      <c r="IO644" s="51"/>
      <c r="IP644" s="51"/>
      <c r="IQ644" s="51"/>
      <c r="IR644" s="51"/>
      <c r="IS644" s="51"/>
      <c r="IT644" s="51"/>
      <c r="IU644" s="51"/>
    </row>
    <row r="645" spans="1:255" ht="12.75" customHeight="1" x14ac:dyDescent="0.2">
      <c r="A645" s="61"/>
      <c r="B645" s="61"/>
      <c r="C645" s="61"/>
      <c r="D645" s="61"/>
      <c r="E645" s="6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  <c r="GH645" s="51"/>
      <c r="GI645" s="51"/>
      <c r="GJ645" s="51"/>
      <c r="GK645" s="51"/>
      <c r="GL645" s="51"/>
      <c r="GM645" s="51"/>
      <c r="GN645" s="51"/>
      <c r="GO645" s="51"/>
      <c r="GP645" s="51"/>
      <c r="GQ645" s="51"/>
      <c r="GR645" s="51"/>
      <c r="GS645" s="51"/>
      <c r="GT645" s="51"/>
      <c r="GU645" s="51"/>
      <c r="GV645" s="51"/>
      <c r="GW645" s="51"/>
      <c r="GX645" s="51"/>
      <c r="GY645" s="51"/>
      <c r="GZ645" s="51"/>
      <c r="HA645" s="51"/>
      <c r="HB645" s="51"/>
      <c r="HC645" s="51"/>
      <c r="HD645" s="51"/>
      <c r="HE645" s="51"/>
      <c r="HF645" s="51"/>
      <c r="HG645" s="51"/>
      <c r="HH645" s="51"/>
      <c r="HI645" s="51"/>
      <c r="HJ645" s="51"/>
      <c r="HK645" s="51"/>
      <c r="HL645" s="51"/>
      <c r="HM645" s="51"/>
      <c r="HN645" s="51"/>
      <c r="HO645" s="51"/>
      <c r="HP645" s="51"/>
      <c r="HQ645" s="51"/>
      <c r="HR645" s="51"/>
      <c r="HS645" s="51"/>
      <c r="HT645" s="51"/>
      <c r="HU645" s="51"/>
      <c r="HV645" s="51"/>
      <c r="HW645" s="51"/>
      <c r="HX645" s="51"/>
      <c r="HY645" s="51"/>
      <c r="HZ645" s="51"/>
      <c r="IA645" s="51"/>
      <c r="IB645" s="51"/>
      <c r="IC645" s="51"/>
      <c r="ID645" s="51"/>
      <c r="IE645" s="51"/>
      <c r="IF645" s="51"/>
      <c r="IG645" s="51"/>
      <c r="IH645" s="51"/>
      <c r="II645" s="51"/>
      <c r="IJ645" s="51"/>
      <c r="IK645" s="51"/>
      <c r="IL645" s="51"/>
      <c r="IM645" s="51"/>
      <c r="IN645" s="51"/>
      <c r="IO645" s="51"/>
      <c r="IP645" s="51"/>
      <c r="IQ645" s="51"/>
      <c r="IR645" s="51"/>
      <c r="IS645" s="51"/>
      <c r="IT645" s="51"/>
      <c r="IU645" s="51"/>
    </row>
    <row r="646" spans="1:255" ht="12.75" customHeight="1" x14ac:dyDescent="0.2">
      <c r="A646" s="61"/>
      <c r="B646" s="61"/>
      <c r="C646" s="61"/>
      <c r="D646" s="61"/>
      <c r="E646" s="6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  <c r="GH646" s="51"/>
      <c r="GI646" s="51"/>
      <c r="GJ646" s="51"/>
      <c r="GK646" s="51"/>
      <c r="GL646" s="51"/>
      <c r="GM646" s="51"/>
      <c r="GN646" s="51"/>
      <c r="GO646" s="51"/>
      <c r="GP646" s="51"/>
      <c r="GQ646" s="51"/>
      <c r="GR646" s="51"/>
      <c r="GS646" s="51"/>
      <c r="GT646" s="51"/>
      <c r="GU646" s="51"/>
      <c r="GV646" s="51"/>
      <c r="GW646" s="51"/>
      <c r="GX646" s="51"/>
      <c r="GY646" s="51"/>
      <c r="GZ646" s="51"/>
      <c r="HA646" s="51"/>
      <c r="HB646" s="51"/>
      <c r="HC646" s="51"/>
      <c r="HD646" s="51"/>
      <c r="HE646" s="51"/>
      <c r="HF646" s="51"/>
      <c r="HG646" s="51"/>
      <c r="HH646" s="51"/>
      <c r="HI646" s="51"/>
      <c r="HJ646" s="51"/>
      <c r="HK646" s="51"/>
      <c r="HL646" s="51"/>
      <c r="HM646" s="51"/>
      <c r="HN646" s="51"/>
      <c r="HO646" s="51"/>
      <c r="HP646" s="51"/>
      <c r="HQ646" s="51"/>
      <c r="HR646" s="51"/>
      <c r="HS646" s="51"/>
      <c r="HT646" s="51"/>
      <c r="HU646" s="51"/>
      <c r="HV646" s="51"/>
      <c r="HW646" s="51"/>
      <c r="HX646" s="51"/>
      <c r="HY646" s="51"/>
      <c r="HZ646" s="51"/>
      <c r="IA646" s="51"/>
      <c r="IB646" s="51"/>
      <c r="IC646" s="51"/>
      <c r="ID646" s="51"/>
      <c r="IE646" s="51"/>
      <c r="IF646" s="51"/>
      <c r="IG646" s="51"/>
      <c r="IH646" s="51"/>
      <c r="II646" s="51"/>
      <c r="IJ646" s="51"/>
      <c r="IK646" s="51"/>
      <c r="IL646" s="51"/>
      <c r="IM646" s="51"/>
      <c r="IN646" s="51"/>
      <c r="IO646" s="51"/>
      <c r="IP646" s="51"/>
      <c r="IQ646" s="51"/>
      <c r="IR646" s="51"/>
      <c r="IS646" s="51"/>
      <c r="IT646" s="51"/>
      <c r="IU646" s="51"/>
    </row>
    <row r="647" spans="1:255" ht="12.75" customHeight="1" x14ac:dyDescent="0.2">
      <c r="A647" s="61"/>
      <c r="B647" s="61"/>
      <c r="C647" s="61"/>
      <c r="D647" s="61"/>
      <c r="E647" s="6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  <c r="GH647" s="51"/>
      <c r="GI647" s="51"/>
      <c r="GJ647" s="51"/>
      <c r="GK647" s="51"/>
      <c r="GL647" s="51"/>
      <c r="GM647" s="51"/>
      <c r="GN647" s="51"/>
      <c r="GO647" s="51"/>
      <c r="GP647" s="51"/>
      <c r="GQ647" s="51"/>
      <c r="GR647" s="51"/>
      <c r="GS647" s="51"/>
      <c r="GT647" s="51"/>
      <c r="GU647" s="51"/>
      <c r="GV647" s="51"/>
      <c r="GW647" s="51"/>
      <c r="GX647" s="51"/>
      <c r="GY647" s="51"/>
      <c r="GZ647" s="51"/>
      <c r="HA647" s="51"/>
      <c r="HB647" s="51"/>
      <c r="HC647" s="51"/>
      <c r="HD647" s="51"/>
      <c r="HE647" s="51"/>
      <c r="HF647" s="51"/>
      <c r="HG647" s="51"/>
      <c r="HH647" s="51"/>
      <c r="HI647" s="51"/>
      <c r="HJ647" s="51"/>
      <c r="HK647" s="51"/>
      <c r="HL647" s="51"/>
      <c r="HM647" s="51"/>
      <c r="HN647" s="51"/>
      <c r="HO647" s="51"/>
      <c r="HP647" s="51"/>
      <c r="HQ647" s="51"/>
      <c r="HR647" s="51"/>
      <c r="HS647" s="51"/>
      <c r="HT647" s="51"/>
      <c r="HU647" s="51"/>
      <c r="HV647" s="51"/>
      <c r="HW647" s="51"/>
      <c r="HX647" s="51"/>
      <c r="HY647" s="51"/>
      <c r="HZ647" s="51"/>
      <c r="IA647" s="51"/>
      <c r="IB647" s="51"/>
      <c r="IC647" s="51"/>
      <c r="ID647" s="51"/>
      <c r="IE647" s="51"/>
      <c r="IF647" s="51"/>
      <c r="IG647" s="51"/>
      <c r="IH647" s="51"/>
      <c r="II647" s="51"/>
      <c r="IJ647" s="51"/>
      <c r="IK647" s="51"/>
      <c r="IL647" s="51"/>
      <c r="IM647" s="51"/>
      <c r="IN647" s="51"/>
      <c r="IO647" s="51"/>
      <c r="IP647" s="51"/>
      <c r="IQ647" s="51"/>
      <c r="IR647" s="51"/>
      <c r="IS647" s="51"/>
      <c r="IT647" s="51"/>
      <c r="IU647" s="51"/>
    </row>
    <row r="648" spans="1:255" ht="12.75" customHeight="1" x14ac:dyDescent="0.2">
      <c r="A648" s="61"/>
      <c r="B648" s="61"/>
      <c r="C648" s="61"/>
      <c r="D648" s="61"/>
      <c r="E648" s="6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  <c r="GH648" s="51"/>
      <c r="GI648" s="51"/>
      <c r="GJ648" s="51"/>
      <c r="GK648" s="51"/>
      <c r="GL648" s="51"/>
      <c r="GM648" s="51"/>
      <c r="GN648" s="51"/>
      <c r="GO648" s="51"/>
      <c r="GP648" s="51"/>
      <c r="GQ648" s="51"/>
      <c r="GR648" s="51"/>
      <c r="GS648" s="51"/>
      <c r="GT648" s="51"/>
      <c r="GU648" s="51"/>
      <c r="GV648" s="51"/>
      <c r="GW648" s="51"/>
      <c r="GX648" s="51"/>
      <c r="GY648" s="51"/>
      <c r="GZ648" s="51"/>
      <c r="HA648" s="51"/>
      <c r="HB648" s="51"/>
      <c r="HC648" s="51"/>
      <c r="HD648" s="51"/>
      <c r="HE648" s="51"/>
      <c r="HF648" s="51"/>
      <c r="HG648" s="51"/>
      <c r="HH648" s="51"/>
      <c r="HI648" s="51"/>
      <c r="HJ648" s="51"/>
      <c r="HK648" s="51"/>
      <c r="HL648" s="51"/>
      <c r="HM648" s="51"/>
      <c r="HN648" s="51"/>
      <c r="HO648" s="51"/>
      <c r="HP648" s="51"/>
      <c r="HQ648" s="51"/>
      <c r="HR648" s="51"/>
      <c r="HS648" s="51"/>
      <c r="HT648" s="51"/>
      <c r="HU648" s="51"/>
      <c r="HV648" s="51"/>
      <c r="HW648" s="51"/>
      <c r="HX648" s="51"/>
      <c r="HY648" s="51"/>
      <c r="HZ648" s="51"/>
      <c r="IA648" s="51"/>
      <c r="IB648" s="51"/>
      <c r="IC648" s="51"/>
      <c r="ID648" s="51"/>
      <c r="IE648" s="51"/>
      <c r="IF648" s="51"/>
      <c r="IG648" s="51"/>
      <c r="IH648" s="51"/>
      <c r="II648" s="51"/>
      <c r="IJ648" s="51"/>
      <c r="IK648" s="51"/>
      <c r="IL648" s="51"/>
      <c r="IM648" s="51"/>
      <c r="IN648" s="51"/>
      <c r="IO648" s="51"/>
      <c r="IP648" s="51"/>
      <c r="IQ648" s="51"/>
      <c r="IR648" s="51"/>
      <c r="IS648" s="51"/>
      <c r="IT648" s="51"/>
      <c r="IU648" s="51"/>
    </row>
    <row r="649" spans="1:255" ht="12.75" customHeight="1" x14ac:dyDescent="0.2">
      <c r="A649" s="61"/>
      <c r="B649" s="61"/>
      <c r="C649" s="61"/>
      <c r="D649" s="61"/>
      <c r="E649" s="6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  <c r="GH649" s="51"/>
      <c r="GI649" s="51"/>
      <c r="GJ649" s="51"/>
      <c r="GK649" s="51"/>
      <c r="GL649" s="51"/>
      <c r="GM649" s="51"/>
      <c r="GN649" s="51"/>
      <c r="GO649" s="51"/>
      <c r="GP649" s="51"/>
      <c r="GQ649" s="51"/>
      <c r="GR649" s="51"/>
      <c r="GS649" s="51"/>
      <c r="GT649" s="51"/>
      <c r="GU649" s="51"/>
      <c r="GV649" s="51"/>
      <c r="GW649" s="51"/>
      <c r="GX649" s="51"/>
      <c r="GY649" s="51"/>
      <c r="GZ649" s="51"/>
      <c r="HA649" s="51"/>
      <c r="HB649" s="51"/>
      <c r="HC649" s="51"/>
      <c r="HD649" s="51"/>
      <c r="HE649" s="51"/>
      <c r="HF649" s="51"/>
      <c r="HG649" s="51"/>
      <c r="HH649" s="51"/>
      <c r="HI649" s="51"/>
      <c r="HJ649" s="51"/>
      <c r="HK649" s="51"/>
      <c r="HL649" s="51"/>
      <c r="HM649" s="51"/>
      <c r="HN649" s="51"/>
      <c r="HO649" s="51"/>
      <c r="HP649" s="51"/>
      <c r="HQ649" s="51"/>
      <c r="HR649" s="51"/>
      <c r="HS649" s="51"/>
      <c r="HT649" s="51"/>
      <c r="HU649" s="51"/>
      <c r="HV649" s="51"/>
      <c r="HW649" s="51"/>
      <c r="HX649" s="51"/>
      <c r="HY649" s="51"/>
      <c r="HZ649" s="51"/>
      <c r="IA649" s="51"/>
      <c r="IB649" s="51"/>
      <c r="IC649" s="51"/>
      <c r="ID649" s="51"/>
      <c r="IE649" s="51"/>
      <c r="IF649" s="51"/>
      <c r="IG649" s="51"/>
      <c r="IH649" s="51"/>
      <c r="II649" s="51"/>
      <c r="IJ649" s="51"/>
      <c r="IK649" s="51"/>
      <c r="IL649" s="51"/>
      <c r="IM649" s="51"/>
      <c r="IN649" s="51"/>
      <c r="IO649" s="51"/>
      <c r="IP649" s="51"/>
      <c r="IQ649" s="51"/>
      <c r="IR649" s="51"/>
      <c r="IS649" s="51"/>
      <c r="IT649" s="51"/>
      <c r="IU649" s="51"/>
    </row>
    <row r="650" spans="1:255" ht="12.75" customHeight="1" x14ac:dyDescent="0.2">
      <c r="A650" s="61"/>
      <c r="B650" s="61"/>
      <c r="C650" s="61"/>
      <c r="D650" s="61"/>
      <c r="E650" s="6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  <c r="GH650" s="51"/>
      <c r="GI650" s="51"/>
      <c r="GJ650" s="51"/>
      <c r="GK650" s="51"/>
      <c r="GL650" s="51"/>
      <c r="GM650" s="51"/>
      <c r="GN650" s="51"/>
      <c r="GO650" s="51"/>
      <c r="GP650" s="51"/>
      <c r="GQ650" s="51"/>
      <c r="GR650" s="51"/>
      <c r="GS650" s="51"/>
      <c r="GT650" s="51"/>
      <c r="GU650" s="51"/>
      <c r="GV650" s="51"/>
      <c r="GW650" s="51"/>
      <c r="GX650" s="51"/>
      <c r="GY650" s="51"/>
      <c r="GZ650" s="51"/>
      <c r="HA650" s="51"/>
      <c r="HB650" s="51"/>
      <c r="HC650" s="51"/>
      <c r="HD650" s="51"/>
      <c r="HE650" s="51"/>
      <c r="HF650" s="51"/>
      <c r="HG650" s="51"/>
      <c r="HH650" s="51"/>
      <c r="HI650" s="51"/>
      <c r="HJ650" s="51"/>
      <c r="HK650" s="51"/>
      <c r="HL650" s="51"/>
      <c r="HM650" s="51"/>
      <c r="HN650" s="51"/>
      <c r="HO650" s="51"/>
      <c r="HP650" s="51"/>
      <c r="HQ650" s="51"/>
      <c r="HR650" s="51"/>
      <c r="HS650" s="51"/>
      <c r="HT650" s="51"/>
      <c r="HU650" s="51"/>
      <c r="HV650" s="51"/>
      <c r="HW650" s="51"/>
      <c r="HX650" s="51"/>
      <c r="HY650" s="51"/>
      <c r="HZ650" s="51"/>
      <c r="IA650" s="51"/>
      <c r="IB650" s="51"/>
      <c r="IC650" s="51"/>
      <c r="ID650" s="51"/>
      <c r="IE650" s="51"/>
      <c r="IF650" s="51"/>
      <c r="IG650" s="51"/>
      <c r="IH650" s="51"/>
      <c r="II650" s="51"/>
      <c r="IJ650" s="51"/>
      <c r="IK650" s="51"/>
      <c r="IL650" s="51"/>
      <c r="IM650" s="51"/>
      <c r="IN650" s="51"/>
      <c r="IO650" s="51"/>
      <c r="IP650" s="51"/>
      <c r="IQ650" s="51"/>
      <c r="IR650" s="51"/>
      <c r="IS650" s="51"/>
      <c r="IT650" s="51"/>
      <c r="IU650" s="51"/>
    </row>
    <row r="651" spans="1:255" ht="12.75" customHeight="1" x14ac:dyDescent="0.2">
      <c r="A651" s="61"/>
      <c r="B651" s="61"/>
      <c r="C651" s="61"/>
      <c r="D651" s="61"/>
      <c r="E651" s="6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  <c r="GH651" s="51"/>
      <c r="GI651" s="51"/>
      <c r="GJ651" s="51"/>
      <c r="GK651" s="51"/>
      <c r="GL651" s="51"/>
      <c r="GM651" s="51"/>
      <c r="GN651" s="51"/>
      <c r="GO651" s="51"/>
      <c r="GP651" s="51"/>
      <c r="GQ651" s="51"/>
      <c r="GR651" s="51"/>
      <c r="GS651" s="51"/>
      <c r="GT651" s="51"/>
      <c r="GU651" s="51"/>
      <c r="GV651" s="51"/>
      <c r="GW651" s="51"/>
      <c r="GX651" s="51"/>
      <c r="GY651" s="51"/>
      <c r="GZ651" s="51"/>
      <c r="HA651" s="51"/>
      <c r="HB651" s="51"/>
      <c r="HC651" s="51"/>
      <c r="HD651" s="51"/>
      <c r="HE651" s="51"/>
      <c r="HF651" s="51"/>
      <c r="HG651" s="51"/>
      <c r="HH651" s="51"/>
      <c r="HI651" s="51"/>
      <c r="HJ651" s="51"/>
      <c r="HK651" s="51"/>
      <c r="HL651" s="51"/>
      <c r="HM651" s="51"/>
      <c r="HN651" s="51"/>
      <c r="HO651" s="51"/>
      <c r="HP651" s="51"/>
      <c r="HQ651" s="51"/>
      <c r="HR651" s="51"/>
      <c r="HS651" s="51"/>
      <c r="HT651" s="51"/>
      <c r="HU651" s="51"/>
      <c r="HV651" s="51"/>
      <c r="HW651" s="51"/>
      <c r="HX651" s="51"/>
      <c r="HY651" s="51"/>
      <c r="HZ651" s="51"/>
      <c r="IA651" s="51"/>
      <c r="IB651" s="51"/>
      <c r="IC651" s="51"/>
      <c r="ID651" s="51"/>
      <c r="IE651" s="51"/>
      <c r="IF651" s="51"/>
      <c r="IG651" s="51"/>
      <c r="IH651" s="51"/>
      <c r="II651" s="51"/>
      <c r="IJ651" s="51"/>
      <c r="IK651" s="51"/>
      <c r="IL651" s="51"/>
      <c r="IM651" s="51"/>
      <c r="IN651" s="51"/>
      <c r="IO651" s="51"/>
      <c r="IP651" s="51"/>
      <c r="IQ651" s="51"/>
      <c r="IR651" s="51"/>
      <c r="IS651" s="51"/>
      <c r="IT651" s="51"/>
      <c r="IU651" s="51"/>
    </row>
    <row r="652" spans="1:255" ht="12.75" customHeight="1" x14ac:dyDescent="0.2">
      <c r="A652" s="61"/>
      <c r="B652" s="61"/>
      <c r="C652" s="61"/>
      <c r="D652" s="61"/>
      <c r="E652" s="6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  <c r="GH652" s="51"/>
      <c r="GI652" s="51"/>
      <c r="GJ652" s="51"/>
      <c r="GK652" s="51"/>
      <c r="GL652" s="51"/>
      <c r="GM652" s="51"/>
      <c r="GN652" s="51"/>
      <c r="GO652" s="51"/>
      <c r="GP652" s="51"/>
      <c r="GQ652" s="51"/>
      <c r="GR652" s="51"/>
      <c r="GS652" s="51"/>
      <c r="GT652" s="51"/>
      <c r="GU652" s="51"/>
      <c r="GV652" s="51"/>
      <c r="GW652" s="51"/>
      <c r="GX652" s="51"/>
      <c r="GY652" s="51"/>
      <c r="GZ652" s="51"/>
      <c r="HA652" s="51"/>
      <c r="HB652" s="51"/>
      <c r="HC652" s="51"/>
      <c r="HD652" s="51"/>
      <c r="HE652" s="51"/>
      <c r="HF652" s="51"/>
      <c r="HG652" s="51"/>
      <c r="HH652" s="51"/>
      <c r="HI652" s="51"/>
      <c r="HJ652" s="51"/>
      <c r="HK652" s="51"/>
      <c r="HL652" s="51"/>
      <c r="HM652" s="51"/>
      <c r="HN652" s="51"/>
      <c r="HO652" s="51"/>
      <c r="HP652" s="51"/>
      <c r="HQ652" s="51"/>
      <c r="HR652" s="51"/>
      <c r="HS652" s="51"/>
      <c r="HT652" s="51"/>
      <c r="HU652" s="51"/>
      <c r="HV652" s="51"/>
      <c r="HW652" s="51"/>
      <c r="HX652" s="51"/>
      <c r="HY652" s="51"/>
      <c r="HZ652" s="51"/>
      <c r="IA652" s="51"/>
      <c r="IB652" s="51"/>
      <c r="IC652" s="51"/>
      <c r="ID652" s="51"/>
      <c r="IE652" s="51"/>
      <c r="IF652" s="51"/>
      <c r="IG652" s="51"/>
      <c r="IH652" s="51"/>
      <c r="II652" s="51"/>
      <c r="IJ652" s="51"/>
      <c r="IK652" s="51"/>
      <c r="IL652" s="51"/>
      <c r="IM652" s="51"/>
      <c r="IN652" s="51"/>
      <c r="IO652" s="51"/>
      <c r="IP652" s="51"/>
      <c r="IQ652" s="51"/>
      <c r="IR652" s="51"/>
      <c r="IS652" s="51"/>
      <c r="IT652" s="51"/>
      <c r="IU652" s="51"/>
    </row>
    <row r="653" spans="1:255" ht="12.75" customHeight="1" x14ac:dyDescent="0.2">
      <c r="A653" s="61"/>
      <c r="B653" s="61"/>
      <c r="C653" s="61"/>
      <c r="D653" s="61"/>
      <c r="E653" s="6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  <c r="GH653" s="51"/>
      <c r="GI653" s="51"/>
      <c r="GJ653" s="51"/>
      <c r="GK653" s="51"/>
      <c r="GL653" s="51"/>
      <c r="GM653" s="51"/>
      <c r="GN653" s="51"/>
      <c r="GO653" s="51"/>
      <c r="GP653" s="51"/>
      <c r="GQ653" s="51"/>
      <c r="GR653" s="51"/>
      <c r="GS653" s="51"/>
      <c r="GT653" s="51"/>
      <c r="GU653" s="51"/>
      <c r="GV653" s="51"/>
      <c r="GW653" s="51"/>
      <c r="GX653" s="51"/>
      <c r="GY653" s="51"/>
      <c r="GZ653" s="51"/>
      <c r="HA653" s="51"/>
      <c r="HB653" s="51"/>
      <c r="HC653" s="51"/>
      <c r="HD653" s="51"/>
      <c r="HE653" s="51"/>
      <c r="HF653" s="51"/>
      <c r="HG653" s="51"/>
      <c r="HH653" s="51"/>
      <c r="HI653" s="51"/>
      <c r="HJ653" s="51"/>
      <c r="HK653" s="51"/>
      <c r="HL653" s="51"/>
      <c r="HM653" s="51"/>
      <c r="HN653" s="51"/>
      <c r="HO653" s="51"/>
      <c r="HP653" s="51"/>
      <c r="HQ653" s="51"/>
      <c r="HR653" s="51"/>
      <c r="HS653" s="51"/>
      <c r="HT653" s="51"/>
      <c r="HU653" s="51"/>
      <c r="HV653" s="51"/>
      <c r="HW653" s="51"/>
      <c r="HX653" s="51"/>
      <c r="HY653" s="51"/>
      <c r="HZ653" s="51"/>
      <c r="IA653" s="51"/>
      <c r="IB653" s="51"/>
      <c r="IC653" s="51"/>
      <c r="ID653" s="51"/>
      <c r="IE653" s="51"/>
      <c r="IF653" s="51"/>
      <c r="IG653" s="51"/>
      <c r="IH653" s="51"/>
      <c r="II653" s="51"/>
      <c r="IJ653" s="51"/>
      <c r="IK653" s="51"/>
      <c r="IL653" s="51"/>
      <c r="IM653" s="51"/>
      <c r="IN653" s="51"/>
      <c r="IO653" s="51"/>
      <c r="IP653" s="51"/>
      <c r="IQ653" s="51"/>
      <c r="IR653" s="51"/>
      <c r="IS653" s="51"/>
      <c r="IT653" s="51"/>
      <c r="IU653" s="51"/>
    </row>
    <row r="654" spans="1:255" ht="12.75" customHeight="1" x14ac:dyDescent="0.2">
      <c r="A654" s="61"/>
      <c r="B654" s="61"/>
      <c r="C654" s="61"/>
      <c r="D654" s="61"/>
      <c r="E654" s="6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  <c r="GH654" s="51"/>
      <c r="GI654" s="51"/>
      <c r="GJ654" s="51"/>
      <c r="GK654" s="51"/>
      <c r="GL654" s="51"/>
      <c r="GM654" s="51"/>
      <c r="GN654" s="51"/>
      <c r="GO654" s="51"/>
      <c r="GP654" s="51"/>
      <c r="GQ654" s="51"/>
      <c r="GR654" s="51"/>
      <c r="GS654" s="51"/>
      <c r="GT654" s="51"/>
      <c r="GU654" s="51"/>
      <c r="GV654" s="51"/>
      <c r="GW654" s="51"/>
      <c r="GX654" s="51"/>
      <c r="GY654" s="51"/>
      <c r="GZ654" s="51"/>
      <c r="HA654" s="51"/>
      <c r="HB654" s="51"/>
      <c r="HC654" s="51"/>
      <c r="HD654" s="51"/>
      <c r="HE654" s="51"/>
      <c r="HF654" s="51"/>
      <c r="HG654" s="51"/>
      <c r="HH654" s="51"/>
      <c r="HI654" s="51"/>
      <c r="HJ654" s="51"/>
      <c r="HK654" s="51"/>
      <c r="HL654" s="51"/>
      <c r="HM654" s="51"/>
      <c r="HN654" s="51"/>
      <c r="HO654" s="51"/>
      <c r="HP654" s="51"/>
      <c r="HQ654" s="51"/>
      <c r="HR654" s="51"/>
      <c r="HS654" s="51"/>
      <c r="HT654" s="51"/>
      <c r="HU654" s="51"/>
      <c r="HV654" s="51"/>
      <c r="HW654" s="51"/>
      <c r="HX654" s="51"/>
      <c r="HY654" s="51"/>
      <c r="HZ654" s="51"/>
      <c r="IA654" s="51"/>
      <c r="IB654" s="51"/>
      <c r="IC654" s="51"/>
      <c r="ID654" s="51"/>
      <c r="IE654" s="51"/>
      <c r="IF654" s="51"/>
      <c r="IG654" s="51"/>
      <c r="IH654" s="51"/>
      <c r="II654" s="51"/>
      <c r="IJ654" s="51"/>
      <c r="IK654" s="51"/>
      <c r="IL654" s="51"/>
      <c r="IM654" s="51"/>
      <c r="IN654" s="51"/>
      <c r="IO654" s="51"/>
      <c r="IP654" s="51"/>
      <c r="IQ654" s="51"/>
      <c r="IR654" s="51"/>
      <c r="IS654" s="51"/>
      <c r="IT654" s="51"/>
      <c r="IU654" s="51"/>
    </row>
    <row r="655" spans="1:255" ht="12.75" customHeight="1" x14ac:dyDescent="0.2">
      <c r="A655" s="61"/>
      <c r="B655" s="61"/>
      <c r="C655" s="61"/>
      <c r="D655" s="61"/>
      <c r="E655" s="6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  <c r="GH655" s="51"/>
      <c r="GI655" s="51"/>
      <c r="GJ655" s="51"/>
      <c r="GK655" s="51"/>
      <c r="GL655" s="51"/>
      <c r="GM655" s="51"/>
      <c r="GN655" s="51"/>
      <c r="GO655" s="51"/>
      <c r="GP655" s="51"/>
      <c r="GQ655" s="51"/>
      <c r="GR655" s="51"/>
      <c r="GS655" s="51"/>
      <c r="GT655" s="51"/>
      <c r="GU655" s="51"/>
      <c r="GV655" s="51"/>
      <c r="GW655" s="51"/>
      <c r="GX655" s="51"/>
      <c r="GY655" s="51"/>
      <c r="GZ655" s="51"/>
      <c r="HA655" s="51"/>
      <c r="HB655" s="51"/>
      <c r="HC655" s="51"/>
      <c r="HD655" s="51"/>
      <c r="HE655" s="51"/>
      <c r="HF655" s="51"/>
      <c r="HG655" s="51"/>
      <c r="HH655" s="51"/>
      <c r="HI655" s="51"/>
      <c r="HJ655" s="51"/>
      <c r="HK655" s="51"/>
      <c r="HL655" s="51"/>
      <c r="HM655" s="51"/>
      <c r="HN655" s="51"/>
      <c r="HO655" s="51"/>
      <c r="HP655" s="51"/>
      <c r="HQ655" s="51"/>
      <c r="HR655" s="51"/>
      <c r="HS655" s="51"/>
      <c r="HT655" s="51"/>
      <c r="HU655" s="51"/>
      <c r="HV655" s="51"/>
      <c r="HW655" s="51"/>
      <c r="HX655" s="51"/>
      <c r="HY655" s="51"/>
      <c r="HZ655" s="51"/>
      <c r="IA655" s="51"/>
      <c r="IB655" s="51"/>
      <c r="IC655" s="51"/>
      <c r="ID655" s="51"/>
      <c r="IE655" s="51"/>
      <c r="IF655" s="51"/>
      <c r="IG655" s="51"/>
      <c r="IH655" s="51"/>
      <c r="II655" s="51"/>
      <c r="IJ655" s="51"/>
      <c r="IK655" s="51"/>
      <c r="IL655" s="51"/>
      <c r="IM655" s="51"/>
      <c r="IN655" s="51"/>
      <c r="IO655" s="51"/>
      <c r="IP655" s="51"/>
      <c r="IQ655" s="51"/>
      <c r="IR655" s="51"/>
      <c r="IS655" s="51"/>
      <c r="IT655" s="51"/>
      <c r="IU655" s="51"/>
    </row>
    <row r="656" spans="1:255" ht="12.75" customHeight="1" x14ac:dyDescent="0.2">
      <c r="A656" s="61"/>
      <c r="B656" s="61"/>
      <c r="C656" s="61"/>
      <c r="D656" s="61"/>
      <c r="E656" s="6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  <c r="GH656" s="51"/>
      <c r="GI656" s="51"/>
      <c r="GJ656" s="51"/>
      <c r="GK656" s="51"/>
      <c r="GL656" s="51"/>
      <c r="GM656" s="51"/>
      <c r="GN656" s="51"/>
      <c r="GO656" s="51"/>
      <c r="GP656" s="51"/>
      <c r="GQ656" s="51"/>
      <c r="GR656" s="51"/>
      <c r="GS656" s="51"/>
      <c r="GT656" s="51"/>
      <c r="GU656" s="51"/>
      <c r="GV656" s="51"/>
      <c r="GW656" s="51"/>
      <c r="GX656" s="51"/>
      <c r="GY656" s="51"/>
      <c r="GZ656" s="51"/>
      <c r="HA656" s="51"/>
      <c r="HB656" s="51"/>
      <c r="HC656" s="51"/>
      <c r="HD656" s="51"/>
      <c r="HE656" s="51"/>
      <c r="HF656" s="51"/>
      <c r="HG656" s="51"/>
      <c r="HH656" s="51"/>
      <c r="HI656" s="51"/>
      <c r="HJ656" s="51"/>
      <c r="HK656" s="51"/>
      <c r="HL656" s="51"/>
      <c r="HM656" s="51"/>
      <c r="HN656" s="51"/>
      <c r="HO656" s="51"/>
      <c r="HP656" s="51"/>
      <c r="HQ656" s="51"/>
      <c r="HR656" s="51"/>
      <c r="HS656" s="51"/>
      <c r="HT656" s="51"/>
      <c r="HU656" s="51"/>
      <c r="HV656" s="51"/>
      <c r="HW656" s="51"/>
      <c r="HX656" s="51"/>
      <c r="HY656" s="51"/>
      <c r="HZ656" s="51"/>
      <c r="IA656" s="51"/>
      <c r="IB656" s="51"/>
      <c r="IC656" s="51"/>
      <c r="ID656" s="51"/>
      <c r="IE656" s="51"/>
      <c r="IF656" s="51"/>
      <c r="IG656" s="51"/>
      <c r="IH656" s="51"/>
      <c r="II656" s="51"/>
      <c r="IJ656" s="51"/>
      <c r="IK656" s="51"/>
      <c r="IL656" s="51"/>
      <c r="IM656" s="51"/>
      <c r="IN656" s="51"/>
      <c r="IO656" s="51"/>
      <c r="IP656" s="51"/>
      <c r="IQ656" s="51"/>
      <c r="IR656" s="51"/>
      <c r="IS656" s="51"/>
      <c r="IT656" s="51"/>
      <c r="IU656" s="51"/>
    </row>
    <row r="657" spans="1:255" ht="12.75" customHeight="1" x14ac:dyDescent="0.2">
      <c r="A657" s="61"/>
      <c r="B657" s="61"/>
      <c r="C657" s="61"/>
      <c r="D657" s="61"/>
      <c r="E657" s="6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  <c r="GH657" s="51"/>
      <c r="GI657" s="51"/>
      <c r="GJ657" s="51"/>
      <c r="GK657" s="51"/>
      <c r="GL657" s="51"/>
      <c r="GM657" s="51"/>
      <c r="GN657" s="51"/>
      <c r="GO657" s="51"/>
      <c r="GP657" s="51"/>
      <c r="GQ657" s="51"/>
      <c r="GR657" s="51"/>
      <c r="GS657" s="51"/>
      <c r="GT657" s="51"/>
      <c r="GU657" s="51"/>
      <c r="GV657" s="51"/>
      <c r="GW657" s="51"/>
      <c r="GX657" s="51"/>
      <c r="GY657" s="51"/>
      <c r="GZ657" s="51"/>
      <c r="HA657" s="51"/>
      <c r="HB657" s="51"/>
      <c r="HC657" s="51"/>
      <c r="HD657" s="51"/>
      <c r="HE657" s="51"/>
      <c r="HF657" s="51"/>
      <c r="HG657" s="51"/>
      <c r="HH657" s="51"/>
      <c r="HI657" s="51"/>
      <c r="HJ657" s="51"/>
      <c r="HK657" s="51"/>
      <c r="HL657" s="51"/>
      <c r="HM657" s="51"/>
      <c r="HN657" s="51"/>
      <c r="HO657" s="51"/>
      <c r="HP657" s="51"/>
      <c r="HQ657" s="51"/>
      <c r="HR657" s="51"/>
      <c r="HS657" s="51"/>
      <c r="HT657" s="51"/>
      <c r="HU657" s="51"/>
      <c r="HV657" s="51"/>
      <c r="HW657" s="51"/>
      <c r="HX657" s="51"/>
      <c r="HY657" s="51"/>
      <c r="HZ657" s="51"/>
      <c r="IA657" s="51"/>
      <c r="IB657" s="51"/>
      <c r="IC657" s="51"/>
      <c r="ID657" s="51"/>
      <c r="IE657" s="51"/>
      <c r="IF657" s="51"/>
      <c r="IG657" s="51"/>
      <c r="IH657" s="51"/>
      <c r="II657" s="51"/>
      <c r="IJ657" s="51"/>
      <c r="IK657" s="51"/>
      <c r="IL657" s="51"/>
      <c r="IM657" s="51"/>
      <c r="IN657" s="51"/>
      <c r="IO657" s="51"/>
      <c r="IP657" s="51"/>
      <c r="IQ657" s="51"/>
      <c r="IR657" s="51"/>
      <c r="IS657" s="51"/>
      <c r="IT657" s="51"/>
      <c r="IU657" s="51"/>
    </row>
    <row r="658" spans="1:255" ht="12.75" customHeight="1" x14ac:dyDescent="0.2">
      <c r="A658" s="61"/>
      <c r="B658" s="61"/>
      <c r="C658" s="61"/>
      <c r="D658" s="61"/>
      <c r="E658" s="6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  <c r="GH658" s="51"/>
      <c r="GI658" s="51"/>
      <c r="GJ658" s="51"/>
      <c r="GK658" s="51"/>
      <c r="GL658" s="51"/>
      <c r="GM658" s="51"/>
      <c r="GN658" s="51"/>
      <c r="GO658" s="51"/>
      <c r="GP658" s="51"/>
      <c r="GQ658" s="51"/>
      <c r="GR658" s="51"/>
      <c r="GS658" s="51"/>
      <c r="GT658" s="51"/>
      <c r="GU658" s="51"/>
      <c r="GV658" s="51"/>
      <c r="GW658" s="51"/>
      <c r="GX658" s="51"/>
      <c r="GY658" s="51"/>
      <c r="GZ658" s="51"/>
      <c r="HA658" s="51"/>
      <c r="HB658" s="51"/>
      <c r="HC658" s="51"/>
      <c r="HD658" s="51"/>
      <c r="HE658" s="51"/>
      <c r="HF658" s="51"/>
      <c r="HG658" s="51"/>
      <c r="HH658" s="51"/>
      <c r="HI658" s="51"/>
      <c r="HJ658" s="51"/>
      <c r="HK658" s="51"/>
      <c r="HL658" s="51"/>
      <c r="HM658" s="51"/>
      <c r="HN658" s="51"/>
      <c r="HO658" s="51"/>
      <c r="HP658" s="51"/>
      <c r="HQ658" s="51"/>
      <c r="HR658" s="51"/>
      <c r="HS658" s="51"/>
      <c r="HT658" s="51"/>
      <c r="HU658" s="51"/>
      <c r="HV658" s="51"/>
      <c r="HW658" s="51"/>
      <c r="HX658" s="51"/>
      <c r="HY658" s="51"/>
      <c r="HZ658" s="51"/>
      <c r="IA658" s="51"/>
      <c r="IB658" s="51"/>
      <c r="IC658" s="51"/>
      <c r="ID658" s="51"/>
      <c r="IE658" s="51"/>
      <c r="IF658" s="51"/>
      <c r="IG658" s="51"/>
      <c r="IH658" s="51"/>
      <c r="II658" s="51"/>
      <c r="IJ658" s="51"/>
      <c r="IK658" s="51"/>
      <c r="IL658" s="51"/>
      <c r="IM658" s="51"/>
      <c r="IN658" s="51"/>
      <c r="IO658" s="51"/>
      <c r="IP658" s="51"/>
      <c r="IQ658" s="51"/>
      <c r="IR658" s="51"/>
      <c r="IS658" s="51"/>
      <c r="IT658" s="51"/>
      <c r="IU658" s="51"/>
    </row>
    <row r="659" spans="1:255" ht="12.75" customHeight="1" x14ac:dyDescent="0.2">
      <c r="A659" s="61"/>
      <c r="B659" s="61"/>
      <c r="C659" s="61"/>
      <c r="D659" s="61"/>
      <c r="E659" s="6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  <c r="GH659" s="51"/>
      <c r="GI659" s="51"/>
      <c r="GJ659" s="51"/>
      <c r="GK659" s="51"/>
      <c r="GL659" s="51"/>
      <c r="GM659" s="51"/>
      <c r="GN659" s="51"/>
      <c r="GO659" s="51"/>
      <c r="GP659" s="51"/>
      <c r="GQ659" s="51"/>
      <c r="GR659" s="51"/>
      <c r="GS659" s="51"/>
      <c r="GT659" s="51"/>
      <c r="GU659" s="51"/>
      <c r="GV659" s="51"/>
      <c r="GW659" s="51"/>
      <c r="GX659" s="51"/>
      <c r="GY659" s="51"/>
      <c r="GZ659" s="51"/>
      <c r="HA659" s="51"/>
      <c r="HB659" s="51"/>
      <c r="HC659" s="51"/>
      <c r="HD659" s="51"/>
      <c r="HE659" s="51"/>
      <c r="HF659" s="51"/>
      <c r="HG659" s="51"/>
      <c r="HH659" s="51"/>
      <c r="HI659" s="51"/>
      <c r="HJ659" s="51"/>
      <c r="HK659" s="51"/>
      <c r="HL659" s="51"/>
      <c r="HM659" s="51"/>
      <c r="HN659" s="51"/>
      <c r="HO659" s="51"/>
      <c r="HP659" s="51"/>
      <c r="HQ659" s="51"/>
      <c r="HR659" s="51"/>
      <c r="HS659" s="51"/>
      <c r="HT659" s="51"/>
      <c r="HU659" s="51"/>
      <c r="HV659" s="51"/>
      <c r="HW659" s="51"/>
      <c r="HX659" s="51"/>
      <c r="HY659" s="51"/>
      <c r="HZ659" s="51"/>
      <c r="IA659" s="51"/>
      <c r="IB659" s="51"/>
      <c r="IC659" s="51"/>
      <c r="ID659" s="51"/>
      <c r="IE659" s="51"/>
      <c r="IF659" s="51"/>
      <c r="IG659" s="51"/>
      <c r="IH659" s="51"/>
      <c r="II659" s="51"/>
      <c r="IJ659" s="51"/>
      <c r="IK659" s="51"/>
      <c r="IL659" s="51"/>
      <c r="IM659" s="51"/>
      <c r="IN659" s="51"/>
      <c r="IO659" s="51"/>
      <c r="IP659" s="51"/>
      <c r="IQ659" s="51"/>
      <c r="IR659" s="51"/>
      <c r="IS659" s="51"/>
      <c r="IT659" s="51"/>
      <c r="IU659" s="51"/>
    </row>
    <row r="660" spans="1:255" ht="12.75" customHeight="1" x14ac:dyDescent="0.2">
      <c r="A660" s="61"/>
      <c r="B660" s="61"/>
      <c r="C660" s="61"/>
      <c r="D660" s="61"/>
      <c r="E660" s="6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  <c r="GH660" s="51"/>
      <c r="GI660" s="51"/>
      <c r="GJ660" s="51"/>
      <c r="GK660" s="51"/>
      <c r="GL660" s="51"/>
      <c r="GM660" s="51"/>
      <c r="GN660" s="51"/>
      <c r="GO660" s="51"/>
      <c r="GP660" s="51"/>
      <c r="GQ660" s="51"/>
      <c r="GR660" s="51"/>
      <c r="GS660" s="51"/>
      <c r="GT660" s="51"/>
      <c r="GU660" s="51"/>
      <c r="GV660" s="51"/>
      <c r="GW660" s="51"/>
      <c r="GX660" s="51"/>
      <c r="GY660" s="51"/>
      <c r="GZ660" s="51"/>
      <c r="HA660" s="51"/>
      <c r="HB660" s="51"/>
      <c r="HC660" s="51"/>
      <c r="HD660" s="51"/>
      <c r="HE660" s="51"/>
      <c r="HF660" s="51"/>
      <c r="HG660" s="51"/>
      <c r="HH660" s="51"/>
      <c r="HI660" s="51"/>
      <c r="HJ660" s="51"/>
      <c r="HK660" s="51"/>
      <c r="HL660" s="51"/>
      <c r="HM660" s="51"/>
      <c r="HN660" s="51"/>
      <c r="HO660" s="51"/>
      <c r="HP660" s="51"/>
      <c r="HQ660" s="51"/>
      <c r="HR660" s="51"/>
      <c r="HS660" s="51"/>
      <c r="HT660" s="51"/>
      <c r="HU660" s="51"/>
      <c r="HV660" s="51"/>
      <c r="HW660" s="51"/>
      <c r="HX660" s="51"/>
      <c r="HY660" s="51"/>
      <c r="HZ660" s="51"/>
      <c r="IA660" s="51"/>
      <c r="IB660" s="51"/>
      <c r="IC660" s="51"/>
      <c r="ID660" s="51"/>
      <c r="IE660" s="51"/>
      <c r="IF660" s="51"/>
      <c r="IG660" s="51"/>
      <c r="IH660" s="51"/>
      <c r="II660" s="51"/>
      <c r="IJ660" s="51"/>
      <c r="IK660" s="51"/>
      <c r="IL660" s="51"/>
      <c r="IM660" s="51"/>
      <c r="IN660" s="51"/>
      <c r="IO660" s="51"/>
      <c r="IP660" s="51"/>
      <c r="IQ660" s="51"/>
      <c r="IR660" s="51"/>
      <c r="IS660" s="51"/>
      <c r="IT660" s="51"/>
      <c r="IU660" s="51"/>
    </row>
    <row r="661" spans="1:255" ht="12.75" customHeight="1" x14ac:dyDescent="0.2">
      <c r="A661" s="61"/>
      <c r="B661" s="61"/>
      <c r="C661" s="61"/>
      <c r="D661" s="61"/>
      <c r="E661" s="6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  <c r="GH661" s="51"/>
      <c r="GI661" s="51"/>
      <c r="GJ661" s="51"/>
      <c r="GK661" s="51"/>
      <c r="GL661" s="51"/>
      <c r="GM661" s="51"/>
      <c r="GN661" s="51"/>
      <c r="GO661" s="51"/>
      <c r="GP661" s="51"/>
      <c r="GQ661" s="51"/>
      <c r="GR661" s="51"/>
      <c r="GS661" s="51"/>
      <c r="GT661" s="51"/>
      <c r="GU661" s="51"/>
      <c r="GV661" s="51"/>
      <c r="GW661" s="51"/>
      <c r="GX661" s="51"/>
      <c r="GY661" s="51"/>
      <c r="GZ661" s="51"/>
      <c r="HA661" s="51"/>
      <c r="HB661" s="51"/>
      <c r="HC661" s="51"/>
      <c r="HD661" s="51"/>
      <c r="HE661" s="51"/>
      <c r="HF661" s="51"/>
      <c r="HG661" s="51"/>
      <c r="HH661" s="51"/>
      <c r="HI661" s="51"/>
      <c r="HJ661" s="51"/>
      <c r="HK661" s="51"/>
      <c r="HL661" s="51"/>
      <c r="HM661" s="51"/>
      <c r="HN661" s="51"/>
      <c r="HO661" s="51"/>
      <c r="HP661" s="51"/>
      <c r="HQ661" s="51"/>
      <c r="HR661" s="51"/>
      <c r="HS661" s="51"/>
      <c r="HT661" s="51"/>
      <c r="HU661" s="51"/>
      <c r="HV661" s="51"/>
      <c r="HW661" s="51"/>
      <c r="HX661" s="51"/>
      <c r="HY661" s="51"/>
      <c r="HZ661" s="51"/>
      <c r="IA661" s="51"/>
      <c r="IB661" s="51"/>
      <c r="IC661" s="51"/>
      <c r="ID661" s="51"/>
      <c r="IE661" s="51"/>
      <c r="IF661" s="51"/>
      <c r="IG661" s="51"/>
      <c r="IH661" s="51"/>
      <c r="II661" s="51"/>
      <c r="IJ661" s="51"/>
      <c r="IK661" s="51"/>
      <c r="IL661" s="51"/>
      <c r="IM661" s="51"/>
      <c r="IN661" s="51"/>
      <c r="IO661" s="51"/>
      <c r="IP661" s="51"/>
      <c r="IQ661" s="51"/>
      <c r="IR661" s="51"/>
      <c r="IS661" s="51"/>
      <c r="IT661" s="51"/>
      <c r="IU661" s="51"/>
    </row>
    <row r="662" spans="1:255" ht="12.75" customHeight="1" x14ac:dyDescent="0.2">
      <c r="A662" s="61"/>
      <c r="B662" s="61"/>
      <c r="C662" s="61"/>
      <c r="D662" s="61"/>
      <c r="E662" s="6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  <c r="GH662" s="51"/>
      <c r="GI662" s="51"/>
      <c r="GJ662" s="51"/>
      <c r="GK662" s="51"/>
      <c r="GL662" s="51"/>
      <c r="GM662" s="51"/>
      <c r="GN662" s="51"/>
      <c r="GO662" s="51"/>
      <c r="GP662" s="51"/>
      <c r="GQ662" s="51"/>
      <c r="GR662" s="51"/>
      <c r="GS662" s="51"/>
      <c r="GT662" s="51"/>
      <c r="GU662" s="51"/>
      <c r="GV662" s="51"/>
      <c r="GW662" s="51"/>
      <c r="GX662" s="51"/>
      <c r="GY662" s="51"/>
      <c r="GZ662" s="51"/>
      <c r="HA662" s="51"/>
      <c r="HB662" s="51"/>
      <c r="HC662" s="51"/>
      <c r="HD662" s="51"/>
      <c r="HE662" s="51"/>
      <c r="HF662" s="51"/>
      <c r="HG662" s="51"/>
      <c r="HH662" s="51"/>
      <c r="HI662" s="51"/>
      <c r="HJ662" s="51"/>
      <c r="HK662" s="51"/>
      <c r="HL662" s="51"/>
      <c r="HM662" s="51"/>
      <c r="HN662" s="51"/>
      <c r="HO662" s="51"/>
      <c r="HP662" s="51"/>
      <c r="HQ662" s="51"/>
      <c r="HR662" s="51"/>
      <c r="HS662" s="51"/>
      <c r="HT662" s="51"/>
      <c r="HU662" s="51"/>
      <c r="HV662" s="51"/>
      <c r="HW662" s="51"/>
      <c r="HX662" s="51"/>
      <c r="HY662" s="51"/>
      <c r="HZ662" s="51"/>
      <c r="IA662" s="51"/>
      <c r="IB662" s="51"/>
      <c r="IC662" s="51"/>
      <c r="ID662" s="51"/>
      <c r="IE662" s="51"/>
      <c r="IF662" s="51"/>
      <c r="IG662" s="51"/>
      <c r="IH662" s="51"/>
      <c r="II662" s="51"/>
      <c r="IJ662" s="51"/>
      <c r="IK662" s="51"/>
      <c r="IL662" s="51"/>
      <c r="IM662" s="51"/>
      <c r="IN662" s="51"/>
      <c r="IO662" s="51"/>
      <c r="IP662" s="51"/>
      <c r="IQ662" s="51"/>
      <c r="IR662" s="51"/>
      <c r="IS662" s="51"/>
      <c r="IT662" s="51"/>
      <c r="IU662" s="51"/>
    </row>
    <row r="663" spans="1:255" ht="12.75" customHeight="1" x14ac:dyDescent="0.2">
      <c r="A663" s="61"/>
      <c r="B663" s="61"/>
      <c r="C663" s="61"/>
      <c r="D663" s="61"/>
      <c r="E663" s="6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  <c r="GH663" s="51"/>
      <c r="GI663" s="51"/>
      <c r="GJ663" s="51"/>
      <c r="GK663" s="51"/>
      <c r="GL663" s="51"/>
      <c r="GM663" s="51"/>
      <c r="GN663" s="51"/>
      <c r="GO663" s="51"/>
      <c r="GP663" s="51"/>
      <c r="GQ663" s="51"/>
      <c r="GR663" s="51"/>
      <c r="GS663" s="51"/>
      <c r="GT663" s="51"/>
      <c r="GU663" s="51"/>
      <c r="GV663" s="51"/>
      <c r="GW663" s="51"/>
      <c r="GX663" s="51"/>
      <c r="GY663" s="51"/>
      <c r="GZ663" s="51"/>
      <c r="HA663" s="51"/>
      <c r="HB663" s="51"/>
      <c r="HC663" s="51"/>
      <c r="HD663" s="51"/>
      <c r="HE663" s="51"/>
      <c r="HF663" s="51"/>
      <c r="HG663" s="51"/>
      <c r="HH663" s="51"/>
      <c r="HI663" s="51"/>
      <c r="HJ663" s="51"/>
      <c r="HK663" s="51"/>
      <c r="HL663" s="51"/>
      <c r="HM663" s="51"/>
      <c r="HN663" s="51"/>
      <c r="HO663" s="51"/>
      <c r="HP663" s="51"/>
      <c r="HQ663" s="51"/>
      <c r="HR663" s="51"/>
      <c r="HS663" s="51"/>
      <c r="HT663" s="51"/>
      <c r="HU663" s="51"/>
      <c r="HV663" s="51"/>
      <c r="HW663" s="51"/>
      <c r="HX663" s="51"/>
      <c r="HY663" s="51"/>
      <c r="HZ663" s="51"/>
      <c r="IA663" s="51"/>
      <c r="IB663" s="51"/>
      <c r="IC663" s="51"/>
      <c r="ID663" s="51"/>
      <c r="IE663" s="51"/>
      <c r="IF663" s="51"/>
      <c r="IG663" s="51"/>
      <c r="IH663" s="51"/>
      <c r="II663" s="51"/>
      <c r="IJ663" s="51"/>
      <c r="IK663" s="51"/>
      <c r="IL663" s="51"/>
      <c r="IM663" s="51"/>
      <c r="IN663" s="51"/>
      <c r="IO663" s="51"/>
      <c r="IP663" s="51"/>
      <c r="IQ663" s="51"/>
      <c r="IR663" s="51"/>
      <c r="IS663" s="51"/>
      <c r="IT663" s="51"/>
      <c r="IU663" s="51"/>
    </row>
    <row r="664" spans="1:255" ht="12.75" customHeight="1" x14ac:dyDescent="0.2">
      <c r="A664" s="61"/>
      <c r="B664" s="61"/>
      <c r="C664" s="61"/>
      <c r="D664" s="61"/>
      <c r="E664" s="6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  <c r="GH664" s="51"/>
      <c r="GI664" s="51"/>
      <c r="GJ664" s="51"/>
      <c r="GK664" s="51"/>
      <c r="GL664" s="51"/>
      <c r="GM664" s="51"/>
      <c r="GN664" s="51"/>
      <c r="GO664" s="51"/>
      <c r="GP664" s="51"/>
      <c r="GQ664" s="51"/>
      <c r="GR664" s="51"/>
      <c r="GS664" s="51"/>
      <c r="GT664" s="51"/>
      <c r="GU664" s="51"/>
      <c r="GV664" s="51"/>
      <c r="GW664" s="51"/>
      <c r="GX664" s="51"/>
      <c r="GY664" s="51"/>
      <c r="GZ664" s="51"/>
      <c r="HA664" s="51"/>
      <c r="HB664" s="51"/>
      <c r="HC664" s="51"/>
      <c r="HD664" s="51"/>
      <c r="HE664" s="51"/>
      <c r="HF664" s="51"/>
      <c r="HG664" s="51"/>
      <c r="HH664" s="51"/>
      <c r="HI664" s="51"/>
      <c r="HJ664" s="51"/>
      <c r="HK664" s="51"/>
      <c r="HL664" s="51"/>
      <c r="HM664" s="51"/>
      <c r="HN664" s="51"/>
      <c r="HO664" s="51"/>
      <c r="HP664" s="51"/>
      <c r="HQ664" s="51"/>
      <c r="HR664" s="51"/>
      <c r="HS664" s="51"/>
      <c r="HT664" s="51"/>
      <c r="HU664" s="51"/>
      <c r="HV664" s="51"/>
      <c r="HW664" s="51"/>
      <c r="HX664" s="51"/>
      <c r="HY664" s="51"/>
      <c r="HZ664" s="51"/>
      <c r="IA664" s="51"/>
      <c r="IB664" s="51"/>
      <c r="IC664" s="51"/>
      <c r="ID664" s="51"/>
      <c r="IE664" s="51"/>
      <c r="IF664" s="51"/>
      <c r="IG664" s="51"/>
      <c r="IH664" s="51"/>
      <c r="II664" s="51"/>
      <c r="IJ664" s="51"/>
      <c r="IK664" s="51"/>
      <c r="IL664" s="51"/>
      <c r="IM664" s="51"/>
      <c r="IN664" s="51"/>
      <c r="IO664" s="51"/>
      <c r="IP664" s="51"/>
      <c r="IQ664" s="51"/>
      <c r="IR664" s="51"/>
      <c r="IS664" s="51"/>
      <c r="IT664" s="51"/>
      <c r="IU664" s="51"/>
    </row>
    <row r="665" spans="1:255" ht="12.75" customHeight="1" x14ac:dyDescent="0.2">
      <c r="A665" s="61"/>
      <c r="B665" s="61"/>
      <c r="C665" s="61"/>
      <c r="D665" s="61"/>
      <c r="E665" s="6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  <c r="GS665" s="51"/>
      <c r="GT665" s="51"/>
      <c r="GU665" s="51"/>
      <c r="GV665" s="51"/>
      <c r="GW665" s="51"/>
      <c r="GX665" s="51"/>
      <c r="GY665" s="51"/>
      <c r="GZ665" s="51"/>
      <c r="HA665" s="51"/>
      <c r="HB665" s="51"/>
      <c r="HC665" s="51"/>
      <c r="HD665" s="51"/>
      <c r="HE665" s="51"/>
      <c r="HF665" s="51"/>
      <c r="HG665" s="51"/>
      <c r="HH665" s="51"/>
      <c r="HI665" s="51"/>
      <c r="HJ665" s="51"/>
      <c r="HK665" s="51"/>
      <c r="HL665" s="51"/>
      <c r="HM665" s="51"/>
      <c r="HN665" s="51"/>
      <c r="HO665" s="51"/>
      <c r="HP665" s="51"/>
      <c r="HQ665" s="51"/>
      <c r="HR665" s="51"/>
      <c r="HS665" s="51"/>
      <c r="HT665" s="51"/>
      <c r="HU665" s="51"/>
      <c r="HV665" s="51"/>
      <c r="HW665" s="51"/>
      <c r="HX665" s="51"/>
      <c r="HY665" s="51"/>
      <c r="HZ665" s="51"/>
      <c r="IA665" s="51"/>
      <c r="IB665" s="51"/>
      <c r="IC665" s="51"/>
      <c r="ID665" s="51"/>
      <c r="IE665" s="51"/>
      <c r="IF665" s="51"/>
      <c r="IG665" s="51"/>
      <c r="IH665" s="51"/>
      <c r="II665" s="51"/>
      <c r="IJ665" s="51"/>
      <c r="IK665" s="51"/>
      <c r="IL665" s="51"/>
      <c r="IM665" s="51"/>
      <c r="IN665" s="51"/>
      <c r="IO665" s="51"/>
      <c r="IP665" s="51"/>
      <c r="IQ665" s="51"/>
      <c r="IR665" s="51"/>
      <c r="IS665" s="51"/>
      <c r="IT665" s="51"/>
      <c r="IU665" s="51"/>
    </row>
    <row r="666" spans="1:255" ht="12.75" customHeight="1" x14ac:dyDescent="0.2">
      <c r="A666" s="61"/>
      <c r="B666" s="61"/>
      <c r="C666" s="61"/>
      <c r="D666" s="61"/>
      <c r="E666" s="6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  <c r="GH666" s="51"/>
      <c r="GI666" s="51"/>
      <c r="GJ666" s="51"/>
      <c r="GK666" s="51"/>
      <c r="GL666" s="51"/>
      <c r="GM666" s="51"/>
      <c r="GN666" s="51"/>
      <c r="GO666" s="51"/>
      <c r="GP666" s="51"/>
      <c r="GQ666" s="51"/>
      <c r="GR666" s="51"/>
      <c r="GS666" s="51"/>
      <c r="GT666" s="51"/>
      <c r="GU666" s="51"/>
      <c r="GV666" s="51"/>
      <c r="GW666" s="51"/>
      <c r="GX666" s="51"/>
      <c r="GY666" s="51"/>
      <c r="GZ666" s="51"/>
      <c r="HA666" s="51"/>
      <c r="HB666" s="51"/>
      <c r="HC666" s="51"/>
      <c r="HD666" s="51"/>
      <c r="HE666" s="51"/>
      <c r="HF666" s="51"/>
      <c r="HG666" s="51"/>
      <c r="HH666" s="51"/>
      <c r="HI666" s="51"/>
      <c r="HJ666" s="51"/>
      <c r="HK666" s="51"/>
      <c r="HL666" s="51"/>
      <c r="HM666" s="51"/>
      <c r="HN666" s="51"/>
      <c r="HO666" s="51"/>
      <c r="HP666" s="51"/>
      <c r="HQ666" s="51"/>
      <c r="HR666" s="51"/>
      <c r="HS666" s="51"/>
      <c r="HT666" s="51"/>
      <c r="HU666" s="51"/>
      <c r="HV666" s="51"/>
      <c r="HW666" s="51"/>
      <c r="HX666" s="51"/>
      <c r="HY666" s="51"/>
      <c r="HZ666" s="51"/>
      <c r="IA666" s="51"/>
      <c r="IB666" s="51"/>
      <c r="IC666" s="51"/>
      <c r="ID666" s="51"/>
      <c r="IE666" s="51"/>
      <c r="IF666" s="51"/>
      <c r="IG666" s="51"/>
      <c r="IH666" s="51"/>
      <c r="II666" s="51"/>
      <c r="IJ666" s="51"/>
      <c r="IK666" s="51"/>
      <c r="IL666" s="51"/>
      <c r="IM666" s="51"/>
      <c r="IN666" s="51"/>
      <c r="IO666" s="51"/>
      <c r="IP666" s="51"/>
      <c r="IQ666" s="51"/>
      <c r="IR666" s="51"/>
      <c r="IS666" s="51"/>
      <c r="IT666" s="51"/>
      <c r="IU666" s="51"/>
    </row>
    <row r="667" spans="1:255" ht="12.75" customHeight="1" x14ac:dyDescent="0.2">
      <c r="A667" s="61"/>
      <c r="B667" s="61"/>
      <c r="C667" s="61"/>
      <c r="D667" s="61"/>
      <c r="E667" s="6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  <c r="GH667" s="51"/>
      <c r="GI667" s="51"/>
      <c r="GJ667" s="51"/>
      <c r="GK667" s="51"/>
      <c r="GL667" s="51"/>
      <c r="GM667" s="51"/>
      <c r="GN667" s="51"/>
      <c r="GO667" s="51"/>
      <c r="GP667" s="51"/>
      <c r="GQ667" s="51"/>
      <c r="GR667" s="51"/>
      <c r="GS667" s="51"/>
      <c r="GT667" s="51"/>
      <c r="GU667" s="51"/>
      <c r="GV667" s="51"/>
      <c r="GW667" s="51"/>
      <c r="GX667" s="51"/>
      <c r="GY667" s="51"/>
      <c r="GZ667" s="51"/>
      <c r="HA667" s="51"/>
      <c r="HB667" s="51"/>
      <c r="HC667" s="51"/>
      <c r="HD667" s="51"/>
      <c r="HE667" s="51"/>
      <c r="HF667" s="51"/>
      <c r="HG667" s="51"/>
      <c r="HH667" s="51"/>
      <c r="HI667" s="51"/>
      <c r="HJ667" s="51"/>
      <c r="HK667" s="51"/>
      <c r="HL667" s="51"/>
      <c r="HM667" s="51"/>
      <c r="HN667" s="51"/>
      <c r="HO667" s="51"/>
      <c r="HP667" s="51"/>
      <c r="HQ667" s="51"/>
      <c r="HR667" s="51"/>
      <c r="HS667" s="51"/>
      <c r="HT667" s="51"/>
      <c r="HU667" s="51"/>
      <c r="HV667" s="51"/>
      <c r="HW667" s="51"/>
      <c r="HX667" s="51"/>
      <c r="HY667" s="51"/>
      <c r="HZ667" s="51"/>
      <c r="IA667" s="51"/>
      <c r="IB667" s="51"/>
      <c r="IC667" s="51"/>
      <c r="ID667" s="51"/>
      <c r="IE667" s="51"/>
      <c r="IF667" s="51"/>
      <c r="IG667" s="51"/>
      <c r="IH667" s="51"/>
      <c r="II667" s="51"/>
      <c r="IJ667" s="51"/>
      <c r="IK667" s="51"/>
      <c r="IL667" s="51"/>
      <c r="IM667" s="51"/>
      <c r="IN667" s="51"/>
      <c r="IO667" s="51"/>
      <c r="IP667" s="51"/>
      <c r="IQ667" s="51"/>
      <c r="IR667" s="51"/>
      <c r="IS667" s="51"/>
      <c r="IT667" s="51"/>
      <c r="IU667" s="51"/>
    </row>
    <row r="668" spans="1:255" ht="12.75" customHeight="1" x14ac:dyDescent="0.2">
      <c r="A668" s="61"/>
      <c r="B668" s="61"/>
      <c r="C668" s="61"/>
      <c r="D668" s="61"/>
      <c r="E668" s="6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  <c r="GH668" s="51"/>
      <c r="GI668" s="51"/>
      <c r="GJ668" s="51"/>
      <c r="GK668" s="51"/>
      <c r="GL668" s="51"/>
      <c r="GM668" s="51"/>
      <c r="GN668" s="51"/>
      <c r="GO668" s="51"/>
      <c r="GP668" s="51"/>
      <c r="GQ668" s="51"/>
      <c r="GR668" s="51"/>
      <c r="GS668" s="51"/>
      <c r="GT668" s="51"/>
      <c r="GU668" s="51"/>
      <c r="GV668" s="51"/>
      <c r="GW668" s="51"/>
      <c r="GX668" s="51"/>
      <c r="GY668" s="51"/>
      <c r="GZ668" s="51"/>
      <c r="HA668" s="51"/>
      <c r="HB668" s="51"/>
      <c r="HC668" s="51"/>
      <c r="HD668" s="51"/>
      <c r="HE668" s="51"/>
      <c r="HF668" s="51"/>
      <c r="HG668" s="51"/>
      <c r="HH668" s="51"/>
      <c r="HI668" s="51"/>
      <c r="HJ668" s="51"/>
      <c r="HK668" s="51"/>
      <c r="HL668" s="51"/>
      <c r="HM668" s="51"/>
      <c r="HN668" s="51"/>
      <c r="HO668" s="51"/>
      <c r="HP668" s="51"/>
      <c r="HQ668" s="51"/>
      <c r="HR668" s="51"/>
      <c r="HS668" s="51"/>
      <c r="HT668" s="51"/>
      <c r="HU668" s="51"/>
      <c r="HV668" s="51"/>
      <c r="HW668" s="51"/>
      <c r="HX668" s="51"/>
      <c r="HY668" s="51"/>
      <c r="HZ668" s="51"/>
      <c r="IA668" s="51"/>
      <c r="IB668" s="51"/>
      <c r="IC668" s="51"/>
      <c r="ID668" s="51"/>
      <c r="IE668" s="51"/>
      <c r="IF668" s="51"/>
      <c r="IG668" s="51"/>
      <c r="IH668" s="51"/>
      <c r="II668" s="51"/>
      <c r="IJ668" s="51"/>
      <c r="IK668" s="51"/>
      <c r="IL668" s="51"/>
      <c r="IM668" s="51"/>
      <c r="IN668" s="51"/>
      <c r="IO668" s="51"/>
      <c r="IP668" s="51"/>
      <c r="IQ668" s="51"/>
      <c r="IR668" s="51"/>
      <c r="IS668" s="51"/>
      <c r="IT668" s="51"/>
      <c r="IU668" s="51"/>
    </row>
    <row r="669" spans="1:255" ht="12.75" customHeight="1" x14ac:dyDescent="0.2">
      <c r="A669" s="61"/>
      <c r="B669" s="61"/>
      <c r="C669" s="61"/>
      <c r="D669" s="61"/>
      <c r="E669" s="6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  <c r="GH669" s="51"/>
      <c r="GI669" s="51"/>
      <c r="GJ669" s="51"/>
      <c r="GK669" s="51"/>
      <c r="GL669" s="51"/>
      <c r="GM669" s="51"/>
      <c r="GN669" s="51"/>
      <c r="GO669" s="51"/>
      <c r="GP669" s="51"/>
      <c r="GQ669" s="51"/>
      <c r="GR669" s="51"/>
      <c r="GS669" s="51"/>
      <c r="GT669" s="51"/>
      <c r="GU669" s="51"/>
      <c r="GV669" s="51"/>
      <c r="GW669" s="51"/>
      <c r="GX669" s="51"/>
      <c r="GY669" s="51"/>
      <c r="GZ669" s="51"/>
      <c r="HA669" s="51"/>
      <c r="HB669" s="51"/>
      <c r="HC669" s="51"/>
      <c r="HD669" s="51"/>
      <c r="HE669" s="51"/>
      <c r="HF669" s="51"/>
      <c r="HG669" s="51"/>
      <c r="HH669" s="51"/>
      <c r="HI669" s="51"/>
      <c r="HJ669" s="51"/>
      <c r="HK669" s="51"/>
      <c r="HL669" s="51"/>
      <c r="HM669" s="51"/>
      <c r="HN669" s="51"/>
      <c r="HO669" s="51"/>
      <c r="HP669" s="51"/>
      <c r="HQ669" s="51"/>
      <c r="HR669" s="51"/>
      <c r="HS669" s="51"/>
      <c r="HT669" s="51"/>
      <c r="HU669" s="51"/>
      <c r="HV669" s="51"/>
      <c r="HW669" s="51"/>
      <c r="HX669" s="51"/>
      <c r="HY669" s="51"/>
      <c r="HZ669" s="51"/>
      <c r="IA669" s="51"/>
      <c r="IB669" s="51"/>
      <c r="IC669" s="51"/>
      <c r="ID669" s="51"/>
      <c r="IE669" s="51"/>
      <c r="IF669" s="51"/>
      <c r="IG669" s="51"/>
      <c r="IH669" s="51"/>
      <c r="II669" s="51"/>
      <c r="IJ669" s="51"/>
      <c r="IK669" s="51"/>
      <c r="IL669" s="51"/>
      <c r="IM669" s="51"/>
      <c r="IN669" s="51"/>
      <c r="IO669" s="51"/>
      <c r="IP669" s="51"/>
      <c r="IQ669" s="51"/>
      <c r="IR669" s="51"/>
      <c r="IS669" s="51"/>
      <c r="IT669" s="51"/>
      <c r="IU669" s="51"/>
    </row>
    <row r="670" spans="1:255" ht="12.75" customHeight="1" x14ac:dyDescent="0.2">
      <c r="A670" s="61"/>
      <c r="B670" s="61"/>
      <c r="C670" s="61"/>
      <c r="D670" s="61"/>
      <c r="E670" s="6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  <c r="GH670" s="51"/>
      <c r="GI670" s="51"/>
      <c r="GJ670" s="51"/>
      <c r="GK670" s="51"/>
      <c r="GL670" s="51"/>
      <c r="GM670" s="51"/>
      <c r="GN670" s="51"/>
      <c r="GO670" s="51"/>
      <c r="GP670" s="51"/>
      <c r="GQ670" s="51"/>
      <c r="GR670" s="51"/>
      <c r="GS670" s="51"/>
      <c r="GT670" s="51"/>
      <c r="GU670" s="51"/>
      <c r="GV670" s="51"/>
      <c r="GW670" s="51"/>
      <c r="GX670" s="51"/>
      <c r="GY670" s="51"/>
      <c r="GZ670" s="51"/>
      <c r="HA670" s="51"/>
      <c r="HB670" s="51"/>
      <c r="HC670" s="51"/>
      <c r="HD670" s="51"/>
      <c r="HE670" s="51"/>
      <c r="HF670" s="51"/>
      <c r="HG670" s="51"/>
      <c r="HH670" s="51"/>
      <c r="HI670" s="51"/>
      <c r="HJ670" s="51"/>
      <c r="HK670" s="51"/>
      <c r="HL670" s="51"/>
      <c r="HM670" s="51"/>
      <c r="HN670" s="51"/>
      <c r="HO670" s="51"/>
      <c r="HP670" s="51"/>
      <c r="HQ670" s="51"/>
      <c r="HR670" s="51"/>
      <c r="HS670" s="51"/>
      <c r="HT670" s="51"/>
      <c r="HU670" s="51"/>
      <c r="HV670" s="51"/>
      <c r="HW670" s="51"/>
      <c r="HX670" s="51"/>
      <c r="HY670" s="51"/>
      <c r="HZ670" s="51"/>
      <c r="IA670" s="51"/>
      <c r="IB670" s="51"/>
      <c r="IC670" s="51"/>
      <c r="ID670" s="51"/>
      <c r="IE670" s="51"/>
      <c r="IF670" s="51"/>
      <c r="IG670" s="51"/>
      <c r="IH670" s="51"/>
      <c r="II670" s="51"/>
      <c r="IJ670" s="51"/>
      <c r="IK670" s="51"/>
      <c r="IL670" s="51"/>
      <c r="IM670" s="51"/>
      <c r="IN670" s="51"/>
      <c r="IO670" s="51"/>
      <c r="IP670" s="51"/>
      <c r="IQ670" s="51"/>
      <c r="IR670" s="51"/>
      <c r="IS670" s="51"/>
      <c r="IT670" s="51"/>
      <c r="IU670" s="51"/>
    </row>
    <row r="671" spans="1:255" ht="12.75" customHeight="1" x14ac:dyDescent="0.2">
      <c r="A671" s="61"/>
      <c r="B671" s="61"/>
      <c r="C671" s="61"/>
      <c r="D671" s="61"/>
      <c r="E671" s="6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  <c r="GH671" s="51"/>
      <c r="GI671" s="51"/>
      <c r="GJ671" s="51"/>
      <c r="GK671" s="51"/>
      <c r="GL671" s="51"/>
      <c r="GM671" s="51"/>
      <c r="GN671" s="51"/>
      <c r="GO671" s="51"/>
      <c r="GP671" s="51"/>
      <c r="GQ671" s="51"/>
      <c r="GR671" s="51"/>
      <c r="GS671" s="51"/>
      <c r="GT671" s="51"/>
      <c r="GU671" s="51"/>
      <c r="GV671" s="51"/>
      <c r="GW671" s="51"/>
      <c r="GX671" s="51"/>
      <c r="GY671" s="51"/>
      <c r="GZ671" s="51"/>
      <c r="HA671" s="51"/>
      <c r="HB671" s="51"/>
      <c r="HC671" s="51"/>
      <c r="HD671" s="51"/>
      <c r="HE671" s="51"/>
      <c r="HF671" s="51"/>
      <c r="HG671" s="51"/>
      <c r="HH671" s="51"/>
      <c r="HI671" s="51"/>
      <c r="HJ671" s="51"/>
      <c r="HK671" s="51"/>
      <c r="HL671" s="51"/>
      <c r="HM671" s="51"/>
      <c r="HN671" s="51"/>
      <c r="HO671" s="51"/>
      <c r="HP671" s="51"/>
      <c r="HQ671" s="51"/>
      <c r="HR671" s="51"/>
      <c r="HS671" s="51"/>
      <c r="HT671" s="51"/>
      <c r="HU671" s="51"/>
      <c r="HV671" s="51"/>
      <c r="HW671" s="51"/>
      <c r="HX671" s="51"/>
      <c r="HY671" s="51"/>
      <c r="HZ671" s="51"/>
      <c r="IA671" s="51"/>
      <c r="IB671" s="51"/>
      <c r="IC671" s="51"/>
      <c r="ID671" s="51"/>
      <c r="IE671" s="51"/>
      <c r="IF671" s="51"/>
      <c r="IG671" s="51"/>
      <c r="IH671" s="51"/>
      <c r="II671" s="51"/>
      <c r="IJ671" s="51"/>
      <c r="IK671" s="51"/>
      <c r="IL671" s="51"/>
      <c r="IM671" s="51"/>
      <c r="IN671" s="51"/>
      <c r="IO671" s="51"/>
      <c r="IP671" s="51"/>
      <c r="IQ671" s="51"/>
      <c r="IR671" s="51"/>
      <c r="IS671" s="51"/>
      <c r="IT671" s="51"/>
      <c r="IU671" s="51"/>
    </row>
    <row r="672" spans="1:255" ht="12.75" customHeight="1" x14ac:dyDescent="0.2">
      <c r="A672" s="61"/>
      <c r="B672" s="61"/>
      <c r="C672" s="61"/>
      <c r="D672" s="61"/>
      <c r="E672" s="6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  <c r="GH672" s="51"/>
      <c r="GI672" s="51"/>
      <c r="GJ672" s="51"/>
      <c r="GK672" s="51"/>
      <c r="GL672" s="51"/>
      <c r="GM672" s="51"/>
      <c r="GN672" s="51"/>
      <c r="GO672" s="51"/>
      <c r="GP672" s="51"/>
      <c r="GQ672" s="51"/>
      <c r="GR672" s="51"/>
      <c r="GS672" s="51"/>
      <c r="GT672" s="51"/>
      <c r="GU672" s="51"/>
      <c r="GV672" s="51"/>
      <c r="GW672" s="51"/>
      <c r="GX672" s="51"/>
      <c r="GY672" s="51"/>
      <c r="GZ672" s="51"/>
      <c r="HA672" s="51"/>
      <c r="HB672" s="51"/>
      <c r="HC672" s="51"/>
      <c r="HD672" s="51"/>
      <c r="HE672" s="51"/>
      <c r="HF672" s="51"/>
      <c r="HG672" s="51"/>
      <c r="HH672" s="51"/>
      <c r="HI672" s="51"/>
      <c r="HJ672" s="51"/>
      <c r="HK672" s="51"/>
      <c r="HL672" s="51"/>
      <c r="HM672" s="51"/>
      <c r="HN672" s="51"/>
      <c r="HO672" s="51"/>
      <c r="HP672" s="51"/>
      <c r="HQ672" s="51"/>
      <c r="HR672" s="51"/>
      <c r="HS672" s="51"/>
      <c r="HT672" s="51"/>
      <c r="HU672" s="51"/>
      <c r="HV672" s="51"/>
      <c r="HW672" s="51"/>
      <c r="HX672" s="51"/>
      <c r="HY672" s="51"/>
      <c r="HZ672" s="51"/>
      <c r="IA672" s="51"/>
      <c r="IB672" s="51"/>
      <c r="IC672" s="51"/>
      <c r="ID672" s="51"/>
      <c r="IE672" s="51"/>
      <c r="IF672" s="51"/>
      <c r="IG672" s="51"/>
      <c r="IH672" s="51"/>
      <c r="II672" s="51"/>
      <c r="IJ672" s="51"/>
      <c r="IK672" s="51"/>
      <c r="IL672" s="51"/>
      <c r="IM672" s="51"/>
      <c r="IN672" s="51"/>
      <c r="IO672" s="51"/>
      <c r="IP672" s="51"/>
      <c r="IQ672" s="51"/>
      <c r="IR672" s="51"/>
      <c r="IS672" s="51"/>
      <c r="IT672" s="51"/>
      <c r="IU672" s="51"/>
    </row>
    <row r="673" spans="1:255" ht="12.75" customHeight="1" x14ac:dyDescent="0.2">
      <c r="A673" s="61"/>
      <c r="B673" s="61"/>
      <c r="C673" s="61"/>
      <c r="D673" s="61"/>
      <c r="E673" s="6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  <c r="GH673" s="51"/>
      <c r="GI673" s="51"/>
      <c r="GJ673" s="51"/>
      <c r="GK673" s="51"/>
      <c r="GL673" s="51"/>
      <c r="GM673" s="51"/>
      <c r="GN673" s="51"/>
      <c r="GO673" s="51"/>
      <c r="GP673" s="51"/>
      <c r="GQ673" s="51"/>
      <c r="GR673" s="51"/>
      <c r="GS673" s="51"/>
      <c r="GT673" s="51"/>
      <c r="GU673" s="51"/>
      <c r="GV673" s="51"/>
      <c r="GW673" s="51"/>
      <c r="GX673" s="51"/>
      <c r="GY673" s="51"/>
      <c r="GZ673" s="51"/>
      <c r="HA673" s="51"/>
      <c r="HB673" s="51"/>
      <c r="HC673" s="51"/>
      <c r="HD673" s="51"/>
      <c r="HE673" s="51"/>
      <c r="HF673" s="51"/>
      <c r="HG673" s="51"/>
      <c r="HH673" s="51"/>
      <c r="HI673" s="51"/>
      <c r="HJ673" s="51"/>
      <c r="HK673" s="51"/>
      <c r="HL673" s="51"/>
      <c r="HM673" s="51"/>
      <c r="HN673" s="51"/>
      <c r="HO673" s="51"/>
      <c r="HP673" s="51"/>
      <c r="HQ673" s="51"/>
      <c r="HR673" s="51"/>
      <c r="HS673" s="51"/>
      <c r="HT673" s="51"/>
      <c r="HU673" s="51"/>
      <c r="HV673" s="51"/>
      <c r="HW673" s="51"/>
      <c r="HX673" s="51"/>
      <c r="HY673" s="51"/>
      <c r="HZ673" s="51"/>
      <c r="IA673" s="51"/>
      <c r="IB673" s="51"/>
      <c r="IC673" s="51"/>
      <c r="ID673" s="51"/>
      <c r="IE673" s="51"/>
      <c r="IF673" s="51"/>
      <c r="IG673" s="51"/>
      <c r="IH673" s="51"/>
      <c r="II673" s="51"/>
      <c r="IJ673" s="51"/>
      <c r="IK673" s="51"/>
      <c r="IL673" s="51"/>
      <c r="IM673" s="51"/>
      <c r="IN673" s="51"/>
      <c r="IO673" s="51"/>
      <c r="IP673" s="51"/>
      <c r="IQ673" s="51"/>
      <c r="IR673" s="51"/>
      <c r="IS673" s="51"/>
      <c r="IT673" s="51"/>
      <c r="IU673" s="51"/>
    </row>
    <row r="674" spans="1:255" ht="12.75" customHeight="1" x14ac:dyDescent="0.2">
      <c r="A674" s="61"/>
      <c r="B674" s="61"/>
      <c r="C674" s="61"/>
      <c r="D674" s="61"/>
      <c r="E674" s="6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  <c r="GH674" s="51"/>
      <c r="GI674" s="51"/>
      <c r="GJ674" s="51"/>
      <c r="GK674" s="51"/>
      <c r="GL674" s="51"/>
      <c r="GM674" s="51"/>
      <c r="GN674" s="51"/>
      <c r="GO674" s="51"/>
      <c r="GP674" s="51"/>
      <c r="GQ674" s="51"/>
      <c r="GR674" s="51"/>
      <c r="GS674" s="51"/>
      <c r="GT674" s="51"/>
      <c r="GU674" s="51"/>
      <c r="GV674" s="51"/>
      <c r="GW674" s="51"/>
      <c r="GX674" s="51"/>
      <c r="GY674" s="51"/>
      <c r="GZ674" s="51"/>
      <c r="HA674" s="51"/>
      <c r="HB674" s="51"/>
      <c r="HC674" s="51"/>
      <c r="HD674" s="51"/>
      <c r="HE674" s="51"/>
      <c r="HF674" s="51"/>
      <c r="HG674" s="51"/>
      <c r="HH674" s="51"/>
      <c r="HI674" s="51"/>
      <c r="HJ674" s="51"/>
      <c r="HK674" s="51"/>
      <c r="HL674" s="51"/>
      <c r="HM674" s="51"/>
      <c r="HN674" s="51"/>
      <c r="HO674" s="51"/>
      <c r="HP674" s="51"/>
      <c r="HQ674" s="51"/>
      <c r="HR674" s="51"/>
      <c r="HS674" s="51"/>
      <c r="HT674" s="51"/>
      <c r="HU674" s="51"/>
      <c r="HV674" s="51"/>
      <c r="HW674" s="51"/>
      <c r="HX674" s="51"/>
      <c r="HY674" s="51"/>
      <c r="HZ674" s="51"/>
      <c r="IA674" s="51"/>
      <c r="IB674" s="51"/>
      <c r="IC674" s="51"/>
      <c r="ID674" s="51"/>
      <c r="IE674" s="51"/>
      <c r="IF674" s="51"/>
      <c r="IG674" s="51"/>
      <c r="IH674" s="51"/>
      <c r="II674" s="51"/>
      <c r="IJ674" s="51"/>
      <c r="IK674" s="51"/>
      <c r="IL674" s="51"/>
      <c r="IM674" s="51"/>
      <c r="IN674" s="51"/>
      <c r="IO674" s="51"/>
      <c r="IP674" s="51"/>
      <c r="IQ674" s="51"/>
      <c r="IR674" s="51"/>
      <c r="IS674" s="51"/>
      <c r="IT674" s="51"/>
      <c r="IU674" s="51"/>
    </row>
    <row r="675" spans="1:255" ht="12.75" customHeight="1" x14ac:dyDescent="0.2">
      <c r="A675" s="61"/>
      <c r="B675" s="61"/>
      <c r="C675" s="61"/>
      <c r="D675" s="61"/>
      <c r="E675" s="6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  <c r="GS675" s="51"/>
      <c r="GT675" s="51"/>
      <c r="GU675" s="51"/>
      <c r="GV675" s="51"/>
      <c r="GW675" s="51"/>
      <c r="GX675" s="51"/>
      <c r="GY675" s="51"/>
      <c r="GZ675" s="51"/>
      <c r="HA675" s="51"/>
      <c r="HB675" s="51"/>
      <c r="HC675" s="51"/>
      <c r="HD675" s="51"/>
      <c r="HE675" s="51"/>
      <c r="HF675" s="51"/>
      <c r="HG675" s="51"/>
      <c r="HH675" s="51"/>
      <c r="HI675" s="51"/>
      <c r="HJ675" s="51"/>
      <c r="HK675" s="51"/>
      <c r="HL675" s="51"/>
      <c r="HM675" s="51"/>
      <c r="HN675" s="51"/>
      <c r="HO675" s="51"/>
      <c r="HP675" s="51"/>
      <c r="HQ675" s="51"/>
      <c r="HR675" s="51"/>
      <c r="HS675" s="51"/>
      <c r="HT675" s="51"/>
      <c r="HU675" s="51"/>
      <c r="HV675" s="51"/>
      <c r="HW675" s="51"/>
      <c r="HX675" s="51"/>
      <c r="HY675" s="51"/>
      <c r="HZ675" s="51"/>
      <c r="IA675" s="51"/>
      <c r="IB675" s="51"/>
      <c r="IC675" s="51"/>
      <c r="ID675" s="51"/>
      <c r="IE675" s="51"/>
      <c r="IF675" s="51"/>
      <c r="IG675" s="51"/>
      <c r="IH675" s="51"/>
      <c r="II675" s="51"/>
      <c r="IJ675" s="51"/>
      <c r="IK675" s="51"/>
      <c r="IL675" s="51"/>
      <c r="IM675" s="51"/>
      <c r="IN675" s="51"/>
      <c r="IO675" s="51"/>
      <c r="IP675" s="51"/>
      <c r="IQ675" s="51"/>
      <c r="IR675" s="51"/>
      <c r="IS675" s="51"/>
      <c r="IT675" s="51"/>
      <c r="IU675" s="51"/>
    </row>
    <row r="676" spans="1:255" ht="12.75" customHeight="1" x14ac:dyDescent="0.2">
      <c r="A676" s="61"/>
      <c r="B676" s="61"/>
      <c r="C676" s="61"/>
      <c r="D676" s="61"/>
      <c r="E676" s="6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  <c r="GH676" s="51"/>
      <c r="GI676" s="51"/>
      <c r="GJ676" s="51"/>
      <c r="GK676" s="51"/>
      <c r="GL676" s="51"/>
      <c r="GM676" s="51"/>
      <c r="GN676" s="51"/>
      <c r="GO676" s="51"/>
      <c r="GP676" s="51"/>
      <c r="GQ676" s="51"/>
      <c r="GR676" s="51"/>
      <c r="GS676" s="51"/>
      <c r="GT676" s="51"/>
      <c r="GU676" s="51"/>
      <c r="GV676" s="51"/>
      <c r="GW676" s="51"/>
      <c r="GX676" s="51"/>
      <c r="GY676" s="51"/>
      <c r="GZ676" s="51"/>
      <c r="HA676" s="51"/>
      <c r="HB676" s="51"/>
      <c r="HC676" s="51"/>
      <c r="HD676" s="51"/>
      <c r="HE676" s="51"/>
      <c r="HF676" s="51"/>
      <c r="HG676" s="51"/>
      <c r="HH676" s="51"/>
      <c r="HI676" s="51"/>
      <c r="HJ676" s="51"/>
      <c r="HK676" s="51"/>
      <c r="HL676" s="51"/>
      <c r="HM676" s="51"/>
      <c r="HN676" s="51"/>
      <c r="HO676" s="51"/>
      <c r="HP676" s="51"/>
      <c r="HQ676" s="51"/>
      <c r="HR676" s="51"/>
      <c r="HS676" s="51"/>
      <c r="HT676" s="51"/>
      <c r="HU676" s="51"/>
      <c r="HV676" s="51"/>
      <c r="HW676" s="51"/>
      <c r="HX676" s="51"/>
      <c r="HY676" s="51"/>
      <c r="HZ676" s="51"/>
      <c r="IA676" s="51"/>
      <c r="IB676" s="51"/>
      <c r="IC676" s="51"/>
      <c r="ID676" s="51"/>
      <c r="IE676" s="51"/>
      <c r="IF676" s="51"/>
      <c r="IG676" s="51"/>
      <c r="IH676" s="51"/>
      <c r="II676" s="51"/>
      <c r="IJ676" s="51"/>
      <c r="IK676" s="51"/>
      <c r="IL676" s="51"/>
      <c r="IM676" s="51"/>
      <c r="IN676" s="51"/>
      <c r="IO676" s="51"/>
      <c r="IP676" s="51"/>
      <c r="IQ676" s="51"/>
      <c r="IR676" s="51"/>
      <c r="IS676" s="51"/>
      <c r="IT676" s="51"/>
      <c r="IU676" s="51"/>
    </row>
    <row r="677" spans="1:255" ht="12.75" customHeight="1" x14ac:dyDescent="0.2">
      <c r="A677" s="61"/>
      <c r="B677" s="61"/>
      <c r="C677" s="61"/>
      <c r="D677" s="61"/>
      <c r="E677" s="6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  <c r="GH677" s="51"/>
      <c r="GI677" s="51"/>
      <c r="GJ677" s="51"/>
      <c r="GK677" s="51"/>
      <c r="GL677" s="51"/>
      <c r="GM677" s="51"/>
      <c r="GN677" s="51"/>
      <c r="GO677" s="51"/>
      <c r="GP677" s="51"/>
      <c r="GQ677" s="51"/>
      <c r="GR677" s="51"/>
      <c r="GS677" s="51"/>
      <c r="GT677" s="51"/>
      <c r="GU677" s="51"/>
      <c r="GV677" s="51"/>
      <c r="GW677" s="51"/>
      <c r="GX677" s="51"/>
      <c r="GY677" s="51"/>
      <c r="GZ677" s="51"/>
      <c r="HA677" s="51"/>
      <c r="HB677" s="51"/>
      <c r="HC677" s="51"/>
      <c r="HD677" s="51"/>
      <c r="HE677" s="51"/>
      <c r="HF677" s="51"/>
      <c r="HG677" s="51"/>
      <c r="HH677" s="51"/>
      <c r="HI677" s="51"/>
      <c r="HJ677" s="51"/>
      <c r="HK677" s="51"/>
      <c r="HL677" s="51"/>
      <c r="HM677" s="51"/>
      <c r="HN677" s="51"/>
      <c r="HO677" s="51"/>
      <c r="HP677" s="51"/>
      <c r="HQ677" s="51"/>
      <c r="HR677" s="51"/>
      <c r="HS677" s="51"/>
      <c r="HT677" s="51"/>
      <c r="HU677" s="51"/>
      <c r="HV677" s="51"/>
      <c r="HW677" s="51"/>
      <c r="HX677" s="51"/>
      <c r="HY677" s="51"/>
      <c r="HZ677" s="51"/>
      <c r="IA677" s="51"/>
      <c r="IB677" s="51"/>
      <c r="IC677" s="51"/>
      <c r="ID677" s="51"/>
      <c r="IE677" s="51"/>
      <c r="IF677" s="51"/>
      <c r="IG677" s="51"/>
      <c r="IH677" s="51"/>
      <c r="II677" s="51"/>
      <c r="IJ677" s="51"/>
      <c r="IK677" s="51"/>
      <c r="IL677" s="51"/>
      <c r="IM677" s="51"/>
      <c r="IN677" s="51"/>
      <c r="IO677" s="51"/>
      <c r="IP677" s="51"/>
      <c r="IQ677" s="51"/>
      <c r="IR677" s="51"/>
      <c r="IS677" s="51"/>
      <c r="IT677" s="51"/>
      <c r="IU677" s="51"/>
    </row>
    <row r="678" spans="1:255" ht="12.75" customHeight="1" x14ac:dyDescent="0.2">
      <c r="A678" s="61"/>
      <c r="B678" s="61"/>
      <c r="C678" s="61"/>
      <c r="D678" s="61"/>
      <c r="E678" s="6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  <c r="GH678" s="51"/>
      <c r="GI678" s="51"/>
      <c r="GJ678" s="51"/>
      <c r="GK678" s="51"/>
      <c r="GL678" s="51"/>
      <c r="GM678" s="51"/>
      <c r="GN678" s="51"/>
      <c r="GO678" s="51"/>
      <c r="GP678" s="51"/>
      <c r="GQ678" s="51"/>
      <c r="GR678" s="51"/>
      <c r="GS678" s="51"/>
      <c r="GT678" s="51"/>
      <c r="GU678" s="51"/>
      <c r="GV678" s="51"/>
      <c r="GW678" s="51"/>
      <c r="GX678" s="51"/>
      <c r="GY678" s="51"/>
      <c r="GZ678" s="51"/>
      <c r="HA678" s="51"/>
      <c r="HB678" s="51"/>
      <c r="HC678" s="51"/>
      <c r="HD678" s="51"/>
      <c r="HE678" s="51"/>
      <c r="HF678" s="51"/>
      <c r="HG678" s="51"/>
      <c r="HH678" s="51"/>
      <c r="HI678" s="51"/>
      <c r="HJ678" s="51"/>
      <c r="HK678" s="51"/>
      <c r="HL678" s="51"/>
      <c r="HM678" s="51"/>
      <c r="HN678" s="51"/>
      <c r="HO678" s="51"/>
      <c r="HP678" s="51"/>
      <c r="HQ678" s="51"/>
      <c r="HR678" s="51"/>
      <c r="HS678" s="51"/>
      <c r="HT678" s="51"/>
      <c r="HU678" s="51"/>
      <c r="HV678" s="51"/>
      <c r="HW678" s="51"/>
      <c r="HX678" s="51"/>
      <c r="HY678" s="51"/>
      <c r="HZ678" s="51"/>
      <c r="IA678" s="51"/>
      <c r="IB678" s="51"/>
      <c r="IC678" s="51"/>
      <c r="ID678" s="51"/>
      <c r="IE678" s="51"/>
      <c r="IF678" s="51"/>
      <c r="IG678" s="51"/>
      <c r="IH678" s="51"/>
      <c r="II678" s="51"/>
      <c r="IJ678" s="51"/>
      <c r="IK678" s="51"/>
      <c r="IL678" s="51"/>
      <c r="IM678" s="51"/>
      <c r="IN678" s="51"/>
      <c r="IO678" s="51"/>
      <c r="IP678" s="51"/>
      <c r="IQ678" s="51"/>
      <c r="IR678" s="51"/>
      <c r="IS678" s="51"/>
      <c r="IT678" s="51"/>
      <c r="IU678" s="51"/>
    </row>
    <row r="679" spans="1:255" ht="12.75" customHeight="1" x14ac:dyDescent="0.2">
      <c r="A679" s="61"/>
      <c r="B679" s="61"/>
      <c r="C679" s="61"/>
      <c r="D679" s="61"/>
      <c r="E679" s="6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  <c r="GH679" s="51"/>
      <c r="GI679" s="51"/>
      <c r="GJ679" s="51"/>
      <c r="GK679" s="51"/>
      <c r="GL679" s="51"/>
      <c r="GM679" s="51"/>
      <c r="GN679" s="51"/>
      <c r="GO679" s="51"/>
      <c r="GP679" s="51"/>
      <c r="GQ679" s="51"/>
      <c r="GR679" s="51"/>
      <c r="GS679" s="51"/>
      <c r="GT679" s="51"/>
      <c r="GU679" s="51"/>
      <c r="GV679" s="51"/>
      <c r="GW679" s="51"/>
      <c r="GX679" s="51"/>
      <c r="GY679" s="51"/>
      <c r="GZ679" s="51"/>
      <c r="HA679" s="51"/>
      <c r="HB679" s="51"/>
      <c r="HC679" s="51"/>
      <c r="HD679" s="51"/>
      <c r="HE679" s="51"/>
      <c r="HF679" s="51"/>
      <c r="HG679" s="51"/>
      <c r="HH679" s="51"/>
      <c r="HI679" s="51"/>
      <c r="HJ679" s="51"/>
      <c r="HK679" s="51"/>
      <c r="HL679" s="51"/>
      <c r="HM679" s="51"/>
      <c r="HN679" s="51"/>
      <c r="HO679" s="51"/>
      <c r="HP679" s="51"/>
      <c r="HQ679" s="51"/>
      <c r="HR679" s="51"/>
      <c r="HS679" s="51"/>
      <c r="HT679" s="51"/>
      <c r="HU679" s="51"/>
      <c r="HV679" s="51"/>
      <c r="HW679" s="51"/>
      <c r="HX679" s="51"/>
      <c r="HY679" s="51"/>
      <c r="HZ679" s="51"/>
      <c r="IA679" s="51"/>
      <c r="IB679" s="51"/>
      <c r="IC679" s="51"/>
      <c r="ID679" s="51"/>
      <c r="IE679" s="51"/>
      <c r="IF679" s="51"/>
      <c r="IG679" s="51"/>
      <c r="IH679" s="51"/>
      <c r="II679" s="51"/>
      <c r="IJ679" s="51"/>
      <c r="IK679" s="51"/>
      <c r="IL679" s="51"/>
      <c r="IM679" s="51"/>
      <c r="IN679" s="51"/>
      <c r="IO679" s="51"/>
      <c r="IP679" s="51"/>
      <c r="IQ679" s="51"/>
      <c r="IR679" s="51"/>
      <c r="IS679" s="51"/>
      <c r="IT679" s="51"/>
      <c r="IU679" s="51"/>
    </row>
    <row r="680" spans="1:255" ht="12.75" customHeight="1" x14ac:dyDescent="0.2">
      <c r="A680" s="61"/>
      <c r="B680" s="61"/>
      <c r="C680" s="61"/>
      <c r="D680" s="61"/>
      <c r="E680" s="6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  <c r="GH680" s="51"/>
      <c r="GI680" s="51"/>
      <c r="GJ680" s="51"/>
      <c r="GK680" s="51"/>
      <c r="GL680" s="51"/>
      <c r="GM680" s="51"/>
      <c r="GN680" s="51"/>
      <c r="GO680" s="51"/>
      <c r="GP680" s="51"/>
      <c r="GQ680" s="51"/>
      <c r="GR680" s="51"/>
      <c r="GS680" s="51"/>
      <c r="GT680" s="51"/>
      <c r="GU680" s="51"/>
      <c r="GV680" s="51"/>
      <c r="GW680" s="51"/>
      <c r="GX680" s="51"/>
      <c r="GY680" s="51"/>
      <c r="GZ680" s="51"/>
      <c r="HA680" s="51"/>
      <c r="HB680" s="51"/>
      <c r="HC680" s="51"/>
      <c r="HD680" s="51"/>
      <c r="HE680" s="51"/>
      <c r="HF680" s="51"/>
      <c r="HG680" s="51"/>
      <c r="HH680" s="51"/>
      <c r="HI680" s="51"/>
      <c r="HJ680" s="51"/>
      <c r="HK680" s="51"/>
      <c r="HL680" s="51"/>
      <c r="HM680" s="51"/>
      <c r="HN680" s="51"/>
      <c r="HO680" s="51"/>
      <c r="HP680" s="51"/>
      <c r="HQ680" s="51"/>
      <c r="HR680" s="51"/>
      <c r="HS680" s="51"/>
      <c r="HT680" s="51"/>
      <c r="HU680" s="51"/>
      <c r="HV680" s="51"/>
      <c r="HW680" s="51"/>
      <c r="HX680" s="51"/>
      <c r="HY680" s="51"/>
      <c r="HZ680" s="51"/>
      <c r="IA680" s="51"/>
      <c r="IB680" s="51"/>
      <c r="IC680" s="51"/>
      <c r="ID680" s="51"/>
      <c r="IE680" s="51"/>
      <c r="IF680" s="51"/>
      <c r="IG680" s="51"/>
      <c r="IH680" s="51"/>
      <c r="II680" s="51"/>
      <c r="IJ680" s="51"/>
      <c r="IK680" s="51"/>
      <c r="IL680" s="51"/>
      <c r="IM680" s="51"/>
      <c r="IN680" s="51"/>
      <c r="IO680" s="51"/>
      <c r="IP680" s="51"/>
      <c r="IQ680" s="51"/>
      <c r="IR680" s="51"/>
      <c r="IS680" s="51"/>
      <c r="IT680" s="51"/>
      <c r="IU680" s="51"/>
    </row>
    <row r="681" spans="1:255" ht="12.75" customHeight="1" x14ac:dyDescent="0.2">
      <c r="A681" s="61"/>
      <c r="B681" s="61"/>
      <c r="C681" s="61"/>
      <c r="D681" s="61"/>
      <c r="E681" s="6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  <c r="GH681" s="51"/>
      <c r="GI681" s="51"/>
      <c r="GJ681" s="51"/>
      <c r="GK681" s="51"/>
      <c r="GL681" s="51"/>
      <c r="GM681" s="51"/>
      <c r="GN681" s="51"/>
      <c r="GO681" s="51"/>
      <c r="GP681" s="51"/>
      <c r="GQ681" s="51"/>
      <c r="GR681" s="51"/>
      <c r="GS681" s="51"/>
      <c r="GT681" s="51"/>
      <c r="GU681" s="51"/>
      <c r="GV681" s="51"/>
      <c r="GW681" s="51"/>
      <c r="GX681" s="51"/>
      <c r="GY681" s="51"/>
      <c r="GZ681" s="51"/>
      <c r="HA681" s="51"/>
      <c r="HB681" s="51"/>
      <c r="HC681" s="51"/>
      <c r="HD681" s="51"/>
      <c r="HE681" s="51"/>
      <c r="HF681" s="51"/>
      <c r="HG681" s="51"/>
      <c r="HH681" s="51"/>
      <c r="HI681" s="51"/>
      <c r="HJ681" s="51"/>
      <c r="HK681" s="51"/>
      <c r="HL681" s="51"/>
      <c r="HM681" s="51"/>
      <c r="HN681" s="51"/>
      <c r="HO681" s="51"/>
      <c r="HP681" s="51"/>
      <c r="HQ681" s="51"/>
      <c r="HR681" s="51"/>
      <c r="HS681" s="51"/>
      <c r="HT681" s="51"/>
      <c r="HU681" s="51"/>
      <c r="HV681" s="51"/>
      <c r="HW681" s="51"/>
      <c r="HX681" s="51"/>
      <c r="HY681" s="51"/>
      <c r="HZ681" s="51"/>
      <c r="IA681" s="51"/>
      <c r="IB681" s="51"/>
      <c r="IC681" s="51"/>
      <c r="ID681" s="51"/>
      <c r="IE681" s="51"/>
      <c r="IF681" s="51"/>
      <c r="IG681" s="51"/>
      <c r="IH681" s="51"/>
      <c r="II681" s="51"/>
      <c r="IJ681" s="51"/>
      <c r="IK681" s="51"/>
      <c r="IL681" s="51"/>
      <c r="IM681" s="51"/>
      <c r="IN681" s="51"/>
      <c r="IO681" s="51"/>
      <c r="IP681" s="51"/>
      <c r="IQ681" s="51"/>
      <c r="IR681" s="51"/>
      <c r="IS681" s="51"/>
      <c r="IT681" s="51"/>
      <c r="IU681" s="51"/>
    </row>
    <row r="682" spans="1:255" ht="12.75" customHeight="1" x14ac:dyDescent="0.2">
      <c r="A682" s="61"/>
      <c r="B682" s="61"/>
      <c r="C682" s="61"/>
      <c r="D682" s="61"/>
      <c r="E682" s="6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  <c r="GH682" s="51"/>
      <c r="GI682" s="51"/>
      <c r="GJ682" s="51"/>
      <c r="GK682" s="51"/>
      <c r="GL682" s="51"/>
      <c r="GM682" s="51"/>
      <c r="GN682" s="51"/>
      <c r="GO682" s="51"/>
      <c r="GP682" s="51"/>
      <c r="GQ682" s="51"/>
      <c r="GR682" s="51"/>
      <c r="GS682" s="51"/>
      <c r="GT682" s="51"/>
      <c r="GU682" s="51"/>
      <c r="GV682" s="51"/>
      <c r="GW682" s="51"/>
      <c r="GX682" s="51"/>
      <c r="GY682" s="51"/>
      <c r="GZ682" s="51"/>
      <c r="HA682" s="51"/>
      <c r="HB682" s="51"/>
      <c r="HC682" s="51"/>
      <c r="HD682" s="51"/>
      <c r="HE682" s="51"/>
      <c r="HF682" s="51"/>
      <c r="HG682" s="51"/>
      <c r="HH682" s="51"/>
      <c r="HI682" s="51"/>
      <c r="HJ682" s="51"/>
      <c r="HK682" s="51"/>
      <c r="HL682" s="51"/>
      <c r="HM682" s="51"/>
      <c r="HN682" s="51"/>
      <c r="HO682" s="51"/>
      <c r="HP682" s="51"/>
      <c r="HQ682" s="51"/>
      <c r="HR682" s="51"/>
      <c r="HS682" s="51"/>
      <c r="HT682" s="51"/>
      <c r="HU682" s="51"/>
      <c r="HV682" s="51"/>
      <c r="HW682" s="51"/>
      <c r="HX682" s="51"/>
      <c r="HY682" s="51"/>
      <c r="HZ682" s="51"/>
      <c r="IA682" s="51"/>
      <c r="IB682" s="51"/>
      <c r="IC682" s="51"/>
      <c r="ID682" s="51"/>
      <c r="IE682" s="51"/>
      <c r="IF682" s="51"/>
      <c r="IG682" s="51"/>
      <c r="IH682" s="51"/>
      <c r="II682" s="51"/>
      <c r="IJ682" s="51"/>
      <c r="IK682" s="51"/>
      <c r="IL682" s="51"/>
      <c r="IM682" s="51"/>
      <c r="IN682" s="51"/>
      <c r="IO682" s="51"/>
      <c r="IP682" s="51"/>
      <c r="IQ682" s="51"/>
      <c r="IR682" s="51"/>
      <c r="IS682" s="51"/>
      <c r="IT682" s="51"/>
      <c r="IU682" s="51"/>
    </row>
    <row r="683" spans="1:255" ht="12.75" customHeight="1" x14ac:dyDescent="0.2">
      <c r="A683" s="61"/>
      <c r="B683" s="61"/>
      <c r="C683" s="61"/>
      <c r="D683" s="61"/>
      <c r="E683" s="6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  <c r="GH683" s="51"/>
      <c r="GI683" s="51"/>
      <c r="GJ683" s="51"/>
      <c r="GK683" s="51"/>
      <c r="GL683" s="51"/>
      <c r="GM683" s="51"/>
      <c r="GN683" s="51"/>
      <c r="GO683" s="51"/>
      <c r="GP683" s="51"/>
      <c r="GQ683" s="51"/>
      <c r="GR683" s="51"/>
      <c r="GS683" s="51"/>
      <c r="GT683" s="51"/>
      <c r="GU683" s="51"/>
      <c r="GV683" s="51"/>
      <c r="GW683" s="51"/>
      <c r="GX683" s="51"/>
      <c r="GY683" s="51"/>
      <c r="GZ683" s="51"/>
      <c r="HA683" s="51"/>
      <c r="HB683" s="51"/>
      <c r="HC683" s="51"/>
      <c r="HD683" s="51"/>
      <c r="HE683" s="51"/>
      <c r="HF683" s="51"/>
      <c r="HG683" s="51"/>
      <c r="HH683" s="51"/>
      <c r="HI683" s="51"/>
      <c r="HJ683" s="51"/>
      <c r="HK683" s="51"/>
      <c r="HL683" s="51"/>
      <c r="HM683" s="51"/>
      <c r="HN683" s="51"/>
      <c r="HO683" s="51"/>
      <c r="HP683" s="51"/>
      <c r="HQ683" s="51"/>
      <c r="HR683" s="51"/>
      <c r="HS683" s="51"/>
      <c r="HT683" s="51"/>
      <c r="HU683" s="51"/>
      <c r="HV683" s="51"/>
      <c r="HW683" s="51"/>
      <c r="HX683" s="51"/>
      <c r="HY683" s="51"/>
      <c r="HZ683" s="51"/>
      <c r="IA683" s="51"/>
      <c r="IB683" s="51"/>
      <c r="IC683" s="51"/>
      <c r="ID683" s="51"/>
      <c r="IE683" s="51"/>
      <c r="IF683" s="51"/>
      <c r="IG683" s="51"/>
      <c r="IH683" s="51"/>
      <c r="II683" s="51"/>
      <c r="IJ683" s="51"/>
      <c r="IK683" s="51"/>
      <c r="IL683" s="51"/>
      <c r="IM683" s="51"/>
      <c r="IN683" s="51"/>
      <c r="IO683" s="51"/>
      <c r="IP683" s="51"/>
      <c r="IQ683" s="51"/>
      <c r="IR683" s="51"/>
      <c r="IS683" s="51"/>
      <c r="IT683" s="51"/>
      <c r="IU683" s="51"/>
    </row>
    <row r="684" spans="1:255" ht="12.75" customHeight="1" x14ac:dyDescent="0.2">
      <c r="A684" s="61"/>
      <c r="B684" s="61"/>
      <c r="C684" s="61"/>
      <c r="D684" s="61"/>
      <c r="E684" s="6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  <c r="GH684" s="51"/>
      <c r="GI684" s="51"/>
      <c r="GJ684" s="51"/>
      <c r="GK684" s="51"/>
      <c r="GL684" s="51"/>
      <c r="GM684" s="51"/>
      <c r="GN684" s="51"/>
      <c r="GO684" s="51"/>
      <c r="GP684" s="51"/>
      <c r="GQ684" s="51"/>
      <c r="GR684" s="51"/>
      <c r="GS684" s="51"/>
      <c r="GT684" s="51"/>
      <c r="GU684" s="51"/>
      <c r="GV684" s="51"/>
      <c r="GW684" s="51"/>
      <c r="GX684" s="51"/>
      <c r="GY684" s="51"/>
      <c r="GZ684" s="51"/>
      <c r="HA684" s="51"/>
      <c r="HB684" s="51"/>
      <c r="HC684" s="51"/>
      <c r="HD684" s="51"/>
      <c r="HE684" s="51"/>
      <c r="HF684" s="51"/>
      <c r="HG684" s="51"/>
      <c r="HH684" s="51"/>
      <c r="HI684" s="51"/>
      <c r="HJ684" s="51"/>
      <c r="HK684" s="51"/>
      <c r="HL684" s="51"/>
      <c r="HM684" s="51"/>
      <c r="HN684" s="51"/>
      <c r="HO684" s="51"/>
      <c r="HP684" s="51"/>
      <c r="HQ684" s="51"/>
      <c r="HR684" s="51"/>
      <c r="HS684" s="51"/>
      <c r="HT684" s="51"/>
      <c r="HU684" s="51"/>
      <c r="HV684" s="51"/>
      <c r="HW684" s="51"/>
      <c r="HX684" s="51"/>
      <c r="HY684" s="51"/>
      <c r="HZ684" s="51"/>
      <c r="IA684" s="51"/>
      <c r="IB684" s="51"/>
      <c r="IC684" s="51"/>
      <c r="ID684" s="51"/>
      <c r="IE684" s="51"/>
      <c r="IF684" s="51"/>
      <c r="IG684" s="51"/>
      <c r="IH684" s="51"/>
      <c r="II684" s="51"/>
      <c r="IJ684" s="51"/>
      <c r="IK684" s="51"/>
      <c r="IL684" s="51"/>
      <c r="IM684" s="51"/>
      <c r="IN684" s="51"/>
      <c r="IO684" s="51"/>
      <c r="IP684" s="51"/>
      <c r="IQ684" s="51"/>
      <c r="IR684" s="51"/>
      <c r="IS684" s="51"/>
      <c r="IT684" s="51"/>
      <c r="IU684" s="51"/>
    </row>
    <row r="685" spans="1:255" ht="12.75" customHeight="1" x14ac:dyDescent="0.2">
      <c r="A685" s="61"/>
      <c r="B685" s="61"/>
      <c r="C685" s="61"/>
      <c r="D685" s="61"/>
      <c r="E685" s="6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  <c r="GH685" s="51"/>
      <c r="GI685" s="51"/>
      <c r="GJ685" s="51"/>
      <c r="GK685" s="51"/>
      <c r="GL685" s="51"/>
      <c r="GM685" s="51"/>
      <c r="GN685" s="51"/>
      <c r="GO685" s="51"/>
      <c r="GP685" s="51"/>
      <c r="GQ685" s="51"/>
      <c r="GR685" s="51"/>
      <c r="GS685" s="51"/>
      <c r="GT685" s="51"/>
      <c r="GU685" s="51"/>
      <c r="GV685" s="51"/>
      <c r="GW685" s="51"/>
      <c r="GX685" s="51"/>
      <c r="GY685" s="51"/>
      <c r="GZ685" s="51"/>
      <c r="HA685" s="51"/>
      <c r="HB685" s="51"/>
      <c r="HC685" s="51"/>
      <c r="HD685" s="51"/>
      <c r="HE685" s="51"/>
      <c r="HF685" s="51"/>
      <c r="HG685" s="51"/>
      <c r="HH685" s="51"/>
      <c r="HI685" s="51"/>
      <c r="HJ685" s="51"/>
      <c r="HK685" s="51"/>
      <c r="HL685" s="51"/>
      <c r="HM685" s="51"/>
      <c r="HN685" s="51"/>
      <c r="HO685" s="51"/>
      <c r="HP685" s="51"/>
      <c r="HQ685" s="51"/>
      <c r="HR685" s="51"/>
      <c r="HS685" s="51"/>
      <c r="HT685" s="51"/>
      <c r="HU685" s="51"/>
      <c r="HV685" s="51"/>
      <c r="HW685" s="51"/>
      <c r="HX685" s="51"/>
      <c r="HY685" s="51"/>
      <c r="HZ685" s="51"/>
      <c r="IA685" s="51"/>
      <c r="IB685" s="51"/>
      <c r="IC685" s="51"/>
      <c r="ID685" s="51"/>
      <c r="IE685" s="51"/>
      <c r="IF685" s="51"/>
      <c r="IG685" s="51"/>
      <c r="IH685" s="51"/>
      <c r="II685" s="51"/>
      <c r="IJ685" s="51"/>
      <c r="IK685" s="51"/>
      <c r="IL685" s="51"/>
      <c r="IM685" s="51"/>
      <c r="IN685" s="51"/>
      <c r="IO685" s="51"/>
      <c r="IP685" s="51"/>
      <c r="IQ685" s="51"/>
      <c r="IR685" s="51"/>
      <c r="IS685" s="51"/>
      <c r="IT685" s="51"/>
      <c r="IU685" s="51"/>
    </row>
    <row r="686" spans="1:255" ht="12.75" customHeight="1" x14ac:dyDescent="0.2">
      <c r="A686" s="61"/>
      <c r="B686" s="61"/>
      <c r="C686" s="61"/>
      <c r="D686" s="61"/>
      <c r="E686" s="6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  <c r="GH686" s="51"/>
      <c r="GI686" s="51"/>
      <c r="GJ686" s="51"/>
      <c r="GK686" s="51"/>
      <c r="GL686" s="51"/>
      <c r="GM686" s="51"/>
      <c r="GN686" s="51"/>
      <c r="GO686" s="51"/>
      <c r="GP686" s="51"/>
      <c r="GQ686" s="51"/>
      <c r="GR686" s="51"/>
      <c r="GS686" s="51"/>
      <c r="GT686" s="51"/>
      <c r="GU686" s="51"/>
      <c r="GV686" s="51"/>
      <c r="GW686" s="51"/>
      <c r="GX686" s="51"/>
      <c r="GY686" s="51"/>
      <c r="GZ686" s="51"/>
      <c r="HA686" s="51"/>
      <c r="HB686" s="51"/>
      <c r="HC686" s="51"/>
      <c r="HD686" s="51"/>
      <c r="HE686" s="51"/>
      <c r="HF686" s="51"/>
      <c r="HG686" s="51"/>
      <c r="HH686" s="51"/>
      <c r="HI686" s="51"/>
      <c r="HJ686" s="51"/>
      <c r="HK686" s="51"/>
      <c r="HL686" s="51"/>
      <c r="HM686" s="51"/>
      <c r="HN686" s="51"/>
      <c r="HO686" s="51"/>
      <c r="HP686" s="51"/>
      <c r="HQ686" s="51"/>
      <c r="HR686" s="51"/>
      <c r="HS686" s="51"/>
      <c r="HT686" s="51"/>
      <c r="HU686" s="51"/>
      <c r="HV686" s="51"/>
      <c r="HW686" s="51"/>
      <c r="HX686" s="51"/>
      <c r="HY686" s="51"/>
      <c r="HZ686" s="51"/>
      <c r="IA686" s="51"/>
      <c r="IB686" s="51"/>
      <c r="IC686" s="51"/>
      <c r="ID686" s="51"/>
      <c r="IE686" s="51"/>
      <c r="IF686" s="51"/>
      <c r="IG686" s="51"/>
      <c r="IH686" s="51"/>
      <c r="II686" s="51"/>
      <c r="IJ686" s="51"/>
      <c r="IK686" s="51"/>
      <c r="IL686" s="51"/>
      <c r="IM686" s="51"/>
      <c r="IN686" s="51"/>
      <c r="IO686" s="51"/>
      <c r="IP686" s="51"/>
      <c r="IQ686" s="51"/>
      <c r="IR686" s="51"/>
      <c r="IS686" s="51"/>
      <c r="IT686" s="51"/>
      <c r="IU686" s="51"/>
    </row>
    <row r="687" spans="1:255" ht="12.75" customHeight="1" x14ac:dyDescent="0.2">
      <c r="A687" s="61"/>
      <c r="B687" s="61"/>
      <c r="C687" s="61"/>
      <c r="D687" s="61"/>
      <c r="E687" s="6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  <c r="GH687" s="51"/>
      <c r="GI687" s="51"/>
      <c r="GJ687" s="51"/>
      <c r="GK687" s="51"/>
      <c r="GL687" s="51"/>
      <c r="GM687" s="51"/>
      <c r="GN687" s="51"/>
      <c r="GO687" s="51"/>
      <c r="GP687" s="51"/>
      <c r="GQ687" s="51"/>
      <c r="GR687" s="51"/>
      <c r="GS687" s="51"/>
      <c r="GT687" s="51"/>
      <c r="GU687" s="51"/>
      <c r="GV687" s="51"/>
      <c r="GW687" s="51"/>
      <c r="GX687" s="51"/>
      <c r="GY687" s="51"/>
      <c r="GZ687" s="51"/>
      <c r="HA687" s="51"/>
      <c r="HB687" s="51"/>
      <c r="HC687" s="51"/>
      <c r="HD687" s="51"/>
      <c r="HE687" s="51"/>
      <c r="HF687" s="51"/>
      <c r="HG687" s="51"/>
      <c r="HH687" s="51"/>
      <c r="HI687" s="51"/>
      <c r="HJ687" s="51"/>
      <c r="HK687" s="51"/>
      <c r="HL687" s="51"/>
      <c r="HM687" s="51"/>
      <c r="HN687" s="51"/>
      <c r="HO687" s="51"/>
      <c r="HP687" s="51"/>
      <c r="HQ687" s="51"/>
      <c r="HR687" s="51"/>
      <c r="HS687" s="51"/>
      <c r="HT687" s="51"/>
      <c r="HU687" s="51"/>
      <c r="HV687" s="51"/>
      <c r="HW687" s="51"/>
      <c r="HX687" s="51"/>
      <c r="HY687" s="51"/>
      <c r="HZ687" s="51"/>
      <c r="IA687" s="51"/>
      <c r="IB687" s="51"/>
      <c r="IC687" s="51"/>
      <c r="ID687" s="51"/>
      <c r="IE687" s="51"/>
      <c r="IF687" s="51"/>
      <c r="IG687" s="51"/>
      <c r="IH687" s="51"/>
      <c r="II687" s="51"/>
      <c r="IJ687" s="51"/>
      <c r="IK687" s="51"/>
      <c r="IL687" s="51"/>
      <c r="IM687" s="51"/>
      <c r="IN687" s="51"/>
      <c r="IO687" s="51"/>
      <c r="IP687" s="51"/>
      <c r="IQ687" s="51"/>
      <c r="IR687" s="51"/>
      <c r="IS687" s="51"/>
      <c r="IT687" s="51"/>
      <c r="IU687" s="51"/>
    </row>
    <row r="688" spans="1:255" ht="12.75" customHeight="1" x14ac:dyDescent="0.2">
      <c r="A688" s="61"/>
      <c r="B688" s="61"/>
      <c r="C688" s="61"/>
      <c r="D688" s="61"/>
      <c r="E688" s="6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  <c r="GH688" s="51"/>
      <c r="GI688" s="51"/>
      <c r="GJ688" s="51"/>
      <c r="GK688" s="51"/>
      <c r="GL688" s="51"/>
      <c r="GM688" s="51"/>
      <c r="GN688" s="51"/>
      <c r="GO688" s="51"/>
      <c r="GP688" s="51"/>
      <c r="GQ688" s="51"/>
      <c r="GR688" s="51"/>
      <c r="GS688" s="51"/>
      <c r="GT688" s="51"/>
      <c r="GU688" s="51"/>
      <c r="GV688" s="51"/>
      <c r="GW688" s="51"/>
      <c r="GX688" s="51"/>
      <c r="GY688" s="51"/>
      <c r="GZ688" s="51"/>
      <c r="HA688" s="51"/>
      <c r="HB688" s="51"/>
      <c r="HC688" s="51"/>
      <c r="HD688" s="51"/>
      <c r="HE688" s="51"/>
      <c r="HF688" s="51"/>
      <c r="HG688" s="51"/>
      <c r="HH688" s="51"/>
      <c r="HI688" s="51"/>
      <c r="HJ688" s="51"/>
      <c r="HK688" s="51"/>
      <c r="HL688" s="51"/>
      <c r="HM688" s="51"/>
      <c r="HN688" s="51"/>
      <c r="HO688" s="51"/>
      <c r="HP688" s="51"/>
      <c r="HQ688" s="51"/>
      <c r="HR688" s="51"/>
      <c r="HS688" s="51"/>
      <c r="HT688" s="51"/>
      <c r="HU688" s="51"/>
      <c r="HV688" s="51"/>
      <c r="HW688" s="51"/>
      <c r="HX688" s="51"/>
      <c r="HY688" s="51"/>
      <c r="HZ688" s="51"/>
      <c r="IA688" s="51"/>
      <c r="IB688" s="51"/>
      <c r="IC688" s="51"/>
      <c r="ID688" s="51"/>
      <c r="IE688" s="51"/>
      <c r="IF688" s="51"/>
      <c r="IG688" s="51"/>
      <c r="IH688" s="51"/>
      <c r="II688" s="51"/>
      <c r="IJ688" s="51"/>
      <c r="IK688" s="51"/>
      <c r="IL688" s="51"/>
      <c r="IM688" s="51"/>
      <c r="IN688" s="51"/>
      <c r="IO688" s="51"/>
      <c r="IP688" s="51"/>
      <c r="IQ688" s="51"/>
      <c r="IR688" s="51"/>
      <c r="IS688" s="51"/>
      <c r="IT688" s="51"/>
      <c r="IU688" s="51"/>
    </row>
    <row r="689" spans="1:255" ht="12.75" customHeight="1" x14ac:dyDescent="0.2">
      <c r="A689" s="61"/>
      <c r="B689" s="61"/>
      <c r="C689" s="61"/>
      <c r="D689" s="61"/>
      <c r="E689" s="6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  <c r="GH689" s="51"/>
      <c r="GI689" s="51"/>
      <c r="GJ689" s="51"/>
      <c r="GK689" s="51"/>
      <c r="GL689" s="51"/>
      <c r="GM689" s="51"/>
      <c r="GN689" s="51"/>
      <c r="GO689" s="51"/>
      <c r="GP689" s="51"/>
      <c r="GQ689" s="51"/>
      <c r="GR689" s="51"/>
      <c r="GS689" s="51"/>
      <c r="GT689" s="51"/>
      <c r="GU689" s="51"/>
      <c r="GV689" s="51"/>
      <c r="GW689" s="51"/>
      <c r="GX689" s="51"/>
      <c r="GY689" s="51"/>
      <c r="GZ689" s="51"/>
      <c r="HA689" s="51"/>
      <c r="HB689" s="51"/>
      <c r="HC689" s="51"/>
      <c r="HD689" s="51"/>
      <c r="HE689" s="51"/>
      <c r="HF689" s="51"/>
      <c r="HG689" s="51"/>
      <c r="HH689" s="51"/>
      <c r="HI689" s="51"/>
      <c r="HJ689" s="51"/>
      <c r="HK689" s="51"/>
      <c r="HL689" s="51"/>
      <c r="HM689" s="51"/>
      <c r="HN689" s="51"/>
      <c r="HO689" s="51"/>
      <c r="HP689" s="51"/>
      <c r="HQ689" s="51"/>
      <c r="HR689" s="51"/>
      <c r="HS689" s="51"/>
      <c r="HT689" s="51"/>
      <c r="HU689" s="51"/>
      <c r="HV689" s="51"/>
      <c r="HW689" s="51"/>
      <c r="HX689" s="51"/>
      <c r="HY689" s="51"/>
      <c r="HZ689" s="51"/>
      <c r="IA689" s="51"/>
      <c r="IB689" s="51"/>
      <c r="IC689" s="51"/>
      <c r="ID689" s="51"/>
      <c r="IE689" s="51"/>
      <c r="IF689" s="51"/>
      <c r="IG689" s="51"/>
      <c r="IH689" s="51"/>
      <c r="II689" s="51"/>
      <c r="IJ689" s="51"/>
      <c r="IK689" s="51"/>
      <c r="IL689" s="51"/>
      <c r="IM689" s="51"/>
      <c r="IN689" s="51"/>
      <c r="IO689" s="51"/>
      <c r="IP689" s="51"/>
      <c r="IQ689" s="51"/>
      <c r="IR689" s="51"/>
      <c r="IS689" s="51"/>
      <c r="IT689" s="51"/>
      <c r="IU689" s="51"/>
    </row>
    <row r="690" spans="1:255" ht="12.75" customHeight="1" x14ac:dyDescent="0.2">
      <c r="A690" s="61"/>
      <c r="B690" s="61"/>
      <c r="C690" s="61"/>
      <c r="D690" s="61"/>
      <c r="E690" s="6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  <c r="GH690" s="51"/>
      <c r="GI690" s="51"/>
      <c r="GJ690" s="51"/>
      <c r="GK690" s="51"/>
      <c r="GL690" s="51"/>
      <c r="GM690" s="51"/>
      <c r="GN690" s="51"/>
      <c r="GO690" s="51"/>
      <c r="GP690" s="51"/>
      <c r="GQ690" s="51"/>
      <c r="GR690" s="51"/>
      <c r="GS690" s="51"/>
      <c r="GT690" s="51"/>
      <c r="GU690" s="51"/>
      <c r="GV690" s="51"/>
      <c r="GW690" s="51"/>
      <c r="GX690" s="51"/>
      <c r="GY690" s="51"/>
      <c r="GZ690" s="51"/>
      <c r="HA690" s="51"/>
      <c r="HB690" s="51"/>
      <c r="HC690" s="51"/>
      <c r="HD690" s="51"/>
      <c r="HE690" s="51"/>
      <c r="HF690" s="51"/>
      <c r="HG690" s="51"/>
      <c r="HH690" s="51"/>
      <c r="HI690" s="51"/>
      <c r="HJ690" s="51"/>
      <c r="HK690" s="51"/>
      <c r="HL690" s="51"/>
      <c r="HM690" s="51"/>
      <c r="HN690" s="51"/>
      <c r="HO690" s="51"/>
      <c r="HP690" s="51"/>
      <c r="HQ690" s="51"/>
      <c r="HR690" s="51"/>
      <c r="HS690" s="51"/>
      <c r="HT690" s="51"/>
      <c r="HU690" s="51"/>
      <c r="HV690" s="51"/>
      <c r="HW690" s="51"/>
      <c r="HX690" s="51"/>
      <c r="HY690" s="51"/>
      <c r="HZ690" s="51"/>
      <c r="IA690" s="51"/>
      <c r="IB690" s="51"/>
      <c r="IC690" s="51"/>
      <c r="ID690" s="51"/>
      <c r="IE690" s="51"/>
      <c r="IF690" s="51"/>
      <c r="IG690" s="51"/>
      <c r="IH690" s="51"/>
      <c r="II690" s="51"/>
      <c r="IJ690" s="51"/>
      <c r="IK690" s="51"/>
      <c r="IL690" s="51"/>
      <c r="IM690" s="51"/>
      <c r="IN690" s="51"/>
      <c r="IO690" s="51"/>
      <c r="IP690" s="51"/>
      <c r="IQ690" s="51"/>
      <c r="IR690" s="51"/>
      <c r="IS690" s="51"/>
      <c r="IT690" s="51"/>
      <c r="IU690" s="51"/>
    </row>
    <row r="691" spans="1:255" ht="12.75" customHeight="1" x14ac:dyDescent="0.2">
      <c r="A691" s="61"/>
      <c r="B691" s="61"/>
      <c r="C691" s="61"/>
      <c r="D691" s="61"/>
      <c r="E691" s="6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  <c r="GH691" s="51"/>
      <c r="GI691" s="51"/>
      <c r="GJ691" s="51"/>
      <c r="GK691" s="51"/>
      <c r="GL691" s="51"/>
      <c r="GM691" s="51"/>
      <c r="GN691" s="51"/>
      <c r="GO691" s="51"/>
      <c r="GP691" s="51"/>
      <c r="GQ691" s="51"/>
      <c r="GR691" s="51"/>
      <c r="GS691" s="51"/>
      <c r="GT691" s="51"/>
      <c r="GU691" s="51"/>
      <c r="GV691" s="51"/>
      <c r="GW691" s="51"/>
      <c r="GX691" s="51"/>
      <c r="GY691" s="51"/>
      <c r="GZ691" s="51"/>
      <c r="HA691" s="51"/>
      <c r="HB691" s="51"/>
      <c r="HC691" s="51"/>
      <c r="HD691" s="51"/>
      <c r="HE691" s="51"/>
      <c r="HF691" s="51"/>
      <c r="HG691" s="51"/>
      <c r="HH691" s="51"/>
      <c r="HI691" s="51"/>
      <c r="HJ691" s="51"/>
      <c r="HK691" s="51"/>
      <c r="HL691" s="51"/>
      <c r="HM691" s="51"/>
      <c r="HN691" s="51"/>
      <c r="HO691" s="51"/>
      <c r="HP691" s="51"/>
      <c r="HQ691" s="51"/>
      <c r="HR691" s="51"/>
      <c r="HS691" s="51"/>
      <c r="HT691" s="51"/>
      <c r="HU691" s="51"/>
      <c r="HV691" s="51"/>
      <c r="HW691" s="51"/>
      <c r="HX691" s="51"/>
      <c r="HY691" s="51"/>
      <c r="HZ691" s="51"/>
      <c r="IA691" s="51"/>
      <c r="IB691" s="51"/>
      <c r="IC691" s="51"/>
      <c r="ID691" s="51"/>
      <c r="IE691" s="51"/>
      <c r="IF691" s="51"/>
      <c r="IG691" s="51"/>
      <c r="IH691" s="51"/>
      <c r="II691" s="51"/>
      <c r="IJ691" s="51"/>
      <c r="IK691" s="51"/>
      <c r="IL691" s="51"/>
      <c r="IM691" s="51"/>
      <c r="IN691" s="51"/>
      <c r="IO691" s="51"/>
      <c r="IP691" s="51"/>
      <c r="IQ691" s="51"/>
      <c r="IR691" s="51"/>
      <c r="IS691" s="51"/>
      <c r="IT691" s="51"/>
      <c r="IU691" s="51"/>
    </row>
    <row r="692" spans="1:255" ht="12.75" customHeight="1" x14ac:dyDescent="0.2">
      <c r="A692" s="61"/>
      <c r="B692" s="61"/>
      <c r="C692" s="61"/>
      <c r="D692" s="61"/>
      <c r="E692" s="6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  <c r="GH692" s="51"/>
      <c r="GI692" s="51"/>
      <c r="GJ692" s="51"/>
      <c r="GK692" s="51"/>
      <c r="GL692" s="51"/>
      <c r="GM692" s="51"/>
      <c r="GN692" s="51"/>
      <c r="GO692" s="51"/>
      <c r="GP692" s="51"/>
      <c r="GQ692" s="51"/>
      <c r="GR692" s="51"/>
      <c r="GS692" s="51"/>
      <c r="GT692" s="51"/>
      <c r="GU692" s="51"/>
      <c r="GV692" s="51"/>
      <c r="GW692" s="51"/>
      <c r="GX692" s="51"/>
      <c r="GY692" s="51"/>
      <c r="GZ692" s="51"/>
      <c r="HA692" s="51"/>
      <c r="HB692" s="51"/>
      <c r="HC692" s="51"/>
      <c r="HD692" s="51"/>
      <c r="HE692" s="51"/>
      <c r="HF692" s="51"/>
      <c r="HG692" s="51"/>
      <c r="HH692" s="51"/>
      <c r="HI692" s="51"/>
      <c r="HJ692" s="51"/>
      <c r="HK692" s="51"/>
      <c r="HL692" s="51"/>
      <c r="HM692" s="51"/>
      <c r="HN692" s="51"/>
      <c r="HO692" s="51"/>
      <c r="HP692" s="51"/>
      <c r="HQ692" s="51"/>
      <c r="HR692" s="51"/>
      <c r="HS692" s="51"/>
      <c r="HT692" s="51"/>
      <c r="HU692" s="51"/>
      <c r="HV692" s="51"/>
      <c r="HW692" s="51"/>
      <c r="HX692" s="51"/>
      <c r="HY692" s="51"/>
      <c r="HZ692" s="51"/>
      <c r="IA692" s="51"/>
      <c r="IB692" s="51"/>
      <c r="IC692" s="51"/>
      <c r="ID692" s="51"/>
      <c r="IE692" s="51"/>
      <c r="IF692" s="51"/>
      <c r="IG692" s="51"/>
      <c r="IH692" s="51"/>
      <c r="II692" s="51"/>
      <c r="IJ692" s="51"/>
      <c r="IK692" s="51"/>
      <c r="IL692" s="51"/>
      <c r="IM692" s="51"/>
      <c r="IN692" s="51"/>
      <c r="IO692" s="51"/>
      <c r="IP692" s="51"/>
      <c r="IQ692" s="51"/>
      <c r="IR692" s="51"/>
      <c r="IS692" s="51"/>
      <c r="IT692" s="51"/>
      <c r="IU692" s="51"/>
    </row>
    <row r="693" spans="1:255" ht="12.75" customHeight="1" x14ac:dyDescent="0.2">
      <c r="A693" s="61"/>
      <c r="B693" s="61"/>
      <c r="C693" s="61"/>
      <c r="D693" s="61"/>
      <c r="E693" s="6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  <c r="GH693" s="51"/>
      <c r="GI693" s="51"/>
      <c r="GJ693" s="51"/>
      <c r="GK693" s="51"/>
      <c r="GL693" s="51"/>
      <c r="GM693" s="51"/>
      <c r="GN693" s="51"/>
      <c r="GO693" s="51"/>
      <c r="GP693" s="51"/>
      <c r="GQ693" s="51"/>
      <c r="GR693" s="51"/>
      <c r="GS693" s="51"/>
      <c r="GT693" s="51"/>
      <c r="GU693" s="51"/>
      <c r="GV693" s="51"/>
      <c r="GW693" s="51"/>
      <c r="GX693" s="51"/>
      <c r="GY693" s="51"/>
      <c r="GZ693" s="51"/>
      <c r="HA693" s="51"/>
      <c r="HB693" s="51"/>
      <c r="HC693" s="51"/>
      <c r="HD693" s="51"/>
      <c r="HE693" s="51"/>
      <c r="HF693" s="51"/>
      <c r="HG693" s="51"/>
      <c r="HH693" s="51"/>
      <c r="HI693" s="51"/>
      <c r="HJ693" s="51"/>
      <c r="HK693" s="51"/>
      <c r="HL693" s="51"/>
      <c r="HM693" s="51"/>
      <c r="HN693" s="51"/>
      <c r="HO693" s="51"/>
      <c r="HP693" s="51"/>
      <c r="HQ693" s="51"/>
      <c r="HR693" s="51"/>
      <c r="HS693" s="51"/>
      <c r="HT693" s="51"/>
      <c r="HU693" s="51"/>
      <c r="HV693" s="51"/>
      <c r="HW693" s="51"/>
      <c r="HX693" s="51"/>
      <c r="HY693" s="51"/>
      <c r="HZ693" s="51"/>
      <c r="IA693" s="51"/>
      <c r="IB693" s="51"/>
      <c r="IC693" s="51"/>
      <c r="ID693" s="51"/>
      <c r="IE693" s="51"/>
      <c r="IF693" s="51"/>
      <c r="IG693" s="51"/>
      <c r="IH693" s="51"/>
      <c r="II693" s="51"/>
      <c r="IJ693" s="51"/>
      <c r="IK693" s="51"/>
      <c r="IL693" s="51"/>
      <c r="IM693" s="51"/>
      <c r="IN693" s="51"/>
      <c r="IO693" s="51"/>
      <c r="IP693" s="51"/>
      <c r="IQ693" s="51"/>
      <c r="IR693" s="51"/>
      <c r="IS693" s="51"/>
      <c r="IT693" s="51"/>
      <c r="IU693" s="51"/>
    </row>
    <row r="694" spans="1:255" ht="12.75" customHeight="1" x14ac:dyDescent="0.2">
      <c r="A694" s="61"/>
      <c r="B694" s="61"/>
      <c r="C694" s="61"/>
      <c r="D694" s="61"/>
      <c r="E694" s="6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  <c r="GH694" s="51"/>
      <c r="GI694" s="51"/>
      <c r="GJ694" s="51"/>
      <c r="GK694" s="51"/>
      <c r="GL694" s="51"/>
      <c r="GM694" s="51"/>
      <c r="GN694" s="51"/>
      <c r="GO694" s="51"/>
      <c r="GP694" s="51"/>
      <c r="GQ694" s="51"/>
      <c r="GR694" s="51"/>
      <c r="GS694" s="51"/>
      <c r="GT694" s="51"/>
      <c r="GU694" s="51"/>
      <c r="GV694" s="51"/>
      <c r="GW694" s="51"/>
      <c r="GX694" s="51"/>
      <c r="GY694" s="51"/>
      <c r="GZ694" s="51"/>
      <c r="HA694" s="51"/>
      <c r="HB694" s="51"/>
      <c r="HC694" s="51"/>
      <c r="HD694" s="51"/>
      <c r="HE694" s="51"/>
      <c r="HF694" s="51"/>
      <c r="HG694" s="51"/>
      <c r="HH694" s="51"/>
      <c r="HI694" s="51"/>
      <c r="HJ694" s="51"/>
      <c r="HK694" s="51"/>
      <c r="HL694" s="51"/>
      <c r="HM694" s="51"/>
      <c r="HN694" s="51"/>
      <c r="HO694" s="51"/>
      <c r="HP694" s="51"/>
      <c r="HQ694" s="51"/>
      <c r="HR694" s="51"/>
      <c r="HS694" s="51"/>
      <c r="HT694" s="51"/>
      <c r="HU694" s="51"/>
      <c r="HV694" s="51"/>
      <c r="HW694" s="51"/>
      <c r="HX694" s="51"/>
      <c r="HY694" s="51"/>
      <c r="HZ694" s="51"/>
      <c r="IA694" s="51"/>
      <c r="IB694" s="51"/>
      <c r="IC694" s="51"/>
      <c r="ID694" s="51"/>
      <c r="IE694" s="51"/>
      <c r="IF694" s="51"/>
      <c r="IG694" s="51"/>
      <c r="IH694" s="51"/>
      <c r="II694" s="51"/>
      <c r="IJ694" s="51"/>
      <c r="IK694" s="51"/>
      <c r="IL694" s="51"/>
      <c r="IM694" s="51"/>
      <c r="IN694" s="51"/>
      <c r="IO694" s="51"/>
      <c r="IP694" s="51"/>
      <c r="IQ694" s="51"/>
      <c r="IR694" s="51"/>
      <c r="IS694" s="51"/>
      <c r="IT694" s="51"/>
      <c r="IU694" s="51"/>
    </row>
    <row r="695" spans="1:255" ht="12.75" customHeight="1" x14ac:dyDescent="0.2">
      <c r="A695" s="61"/>
      <c r="B695" s="61"/>
      <c r="C695" s="61"/>
      <c r="D695" s="61"/>
      <c r="E695" s="6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  <c r="GH695" s="51"/>
      <c r="GI695" s="51"/>
      <c r="GJ695" s="51"/>
      <c r="GK695" s="51"/>
      <c r="GL695" s="51"/>
      <c r="GM695" s="51"/>
      <c r="GN695" s="51"/>
      <c r="GO695" s="51"/>
      <c r="GP695" s="51"/>
      <c r="GQ695" s="51"/>
      <c r="GR695" s="51"/>
      <c r="GS695" s="51"/>
      <c r="GT695" s="51"/>
      <c r="GU695" s="51"/>
      <c r="GV695" s="51"/>
      <c r="GW695" s="51"/>
      <c r="GX695" s="51"/>
      <c r="GY695" s="51"/>
      <c r="GZ695" s="51"/>
      <c r="HA695" s="51"/>
      <c r="HB695" s="51"/>
      <c r="HC695" s="51"/>
      <c r="HD695" s="51"/>
      <c r="HE695" s="51"/>
      <c r="HF695" s="51"/>
      <c r="HG695" s="51"/>
      <c r="HH695" s="51"/>
      <c r="HI695" s="51"/>
      <c r="HJ695" s="51"/>
      <c r="HK695" s="51"/>
      <c r="HL695" s="51"/>
      <c r="HM695" s="51"/>
      <c r="HN695" s="51"/>
      <c r="HO695" s="51"/>
      <c r="HP695" s="51"/>
      <c r="HQ695" s="51"/>
      <c r="HR695" s="51"/>
      <c r="HS695" s="51"/>
      <c r="HT695" s="51"/>
      <c r="HU695" s="51"/>
      <c r="HV695" s="51"/>
      <c r="HW695" s="51"/>
      <c r="HX695" s="51"/>
      <c r="HY695" s="51"/>
      <c r="HZ695" s="51"/>
      <c r="IA695" s="51"/>
      <c r="IB695" s="51"/>
      <c r="IC695" s="51"/>
      <c r="ID695" s="51"/>
      <c r="IE695" s="51"/>
      <c r="IF695" s="51"/>
      <c r="IG695" s="51"/>
      <c r="IH695" s="51"/>
      <c r="II695" s="51"/>
      <c r="IJ695" s="51"/>
      <c r="IK695" s="51"/>
      <c r="IL695" s="51"/>
      <c r="IM695" s="51"/>
      <c r="IN695" s="51"/>
      <c r="IO695" s="51"/>
      <c r="IP695" s="51"/>
      <c r="IQ695" s="51"/>
      <c r="IR695" s="51"/>
      <c r="IS695" s="51"/>
      <c r="IT695" s="51"/>
      <c r="IU695" s="51"/>
    </row>
    <row r="696" spans="1:255" ht="12.75" customHeight="1" x14ac:dyDescent="0.2">
      <c r="A696" s="61"/>
      <c r="B696" s="61"/>
      <c r="C696" s="61"/>
      <c r="D696" s="61"/>
      <c r="E696" s="6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  <c r="GH696" s="51"/>
      <c r="GI696" s="51"/>
      <c r="GJ696" s="51"/>
      <c r="GK696" s="51"/>
      <c r="GL696" s="51"/>
      <c r="GM696" s="51"/>
      <c r="GN696" s="51"/>
      <c r="GO696" s="51"/>
      <c r="GP696" s="51"/>
      <c r="GQ696" s="51"/>
      <c r="GR696" s="51"/>
      <c r="GS696" s="51"/>
      <c r="GT696" s="51"/>
      <c r="GU696" s="51"/>
      <c r="GV696" s="51"/>
      <c r="GW696" s="51"/>
      <c r="GX696" s="51"/>
      <c r="GY696" s="51"/>
      <c r="GZ696" s="51"/>
      <c r="HA696" s="51"/>
      <c r="HB696" s="51"/>
      <c r="HC696" s="51"/>
      <c r="HD696" s="51"/>
      <c r="HE696" s="51"/>
      <c r="HF696" s="51"/>
      <c r="HG696" s="51"/>
      <c r="HH696" s="51"/>
      <c r="HI696" s="51"/>
      <c r="HJ696" s="51"/>
      <c r="HK696" s="51"/>
      <c r="HL696" s="51"/>
      <c r="HM696" s="51"/>
      <c r="HN696" s="51"/>
      <c r="HO696" s="51"/>
      <c r="HP696" s="51"/>
      <c r="HQ696" s="51"/>
      <c r="HR696" s="51"/>
      <c r="HS696" s="51"/>
      <c r="HT696" s="51"/>
      <c r="HU696" s="51"/>
      <c r="HV696" s="51"/>
      <c r="HW696" s="51"/>
      <c r="HX696" s="51"/>
      <c r="HY696" s="51"/>
      <c r="HZ696" s="51"/>
      <c r="IA696" s="51"/>
      <c r="IB696" s="51"/>
      <c r="IC696" s="51"/>
      <c r="ID696" s="51"/>
      <c r="IE696" s="51"/>
      <c r="IF696" s="51"/>
      <c r="IG696" s="51"/>
      <c r="IH696" s="51"/>
      <c r="II696" s="51"/>
      <c r="IJ696" s="51"/>
      <c r="IK696" s="51"/>
      <c r="IL696" s="51"/>
      <c r="IM696" s="51"/>
      <c r="IN696" s="51"/>
      <c r="IO696" s="51"/>
      <c r="IP696" s="51"/>
      <c r="IQ696" s="51"/>
      <c r="IR696" s="51"/>
      <c r="IS696" s="51"/>
      <c r="IT696" s="51"/>
      <c r="IU696" s="51"/>
    </row>
    <row r="697" spans="1:255" ht="12.75" customHeight="1" x14ac:dyDescent="0.2">
      <c r="A697" s="61"/>
      <c r="B697" s="61"/>
      <c r="C697" s="61"/>
      <c r="D697" s="61"/>
      <c r="E697" s="6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  <c r="GH697" s="51"/>
      <c r="GI697" s="51"/>
      <c r="GJ697" s="51"/>
      <c r="GK697" s="51"/>
      <c r="GL697" s="51"/>
      <c r="GM697" s="51"/>
      <c r="GN697" s="51"/>
      <c r="GO697" s="51"/>
      <c r="GP697" s="51"/>
      <c r="GQ697" s="51"/>
      <c r="GR697" s="51"/>
      <c r="GS697" s="51"/>
      <c r="GT697" s="51"/>
      <c r="GU697" s="51"/>
      <c r="GV697" s="51"/>
      <c r="GW697" s="51"/>
      <c r="GX697" s="51"/>
      <c r="GY697" s="51"/>
      <c r="GZ697" s="51"/>
      <c r="HA697" s="51"/>
      <c r="HB697" s="51"/>
      <c r="HC697" s="51"/>
      <c r="HD697" s="51"/>
      <c r="HE697" s="51"/>
      <c r="HF697" s="51"/>
      <c r="HG697" s="51"/>
      <c r="HH697" s="51"/>
      <c r="HI697" s="51"/>
      <c r="HJ697" s="51"/>
      <c r="HK697" s="51"/>
      <c r="HL697" s="51"/>
      <c r="HM697" s="51"/>
      <c r="HN697" s="51"/>
      <c r="HO697" s="51"/>
      <c r="HP697" s="51"/>
      <c r="HQ697" s="51"/>
      <c r="HR697" s="51"/>
      <c r="HS697" s="51"/>
      <c r="HT697" s="51"/>
      <c r="HU697" s="51"/>
      <c r="HV697" s="51"/>
      <c r="HW697" s="51"/>
      <c r="HX697" s="51"/>
      <c r="HY697" s="51"/>
      <c r="HZ697" s="51"/>
      <c r="IA697" s="51"/>
      <c r="IB697" s="51"/>
      <c r="IC697" s="51"/>
      <c r="ID697" s="51"/>
      <c r="IE697" s="51"/>
      <c r="IF697" s="51"/>
      <c r="IG697" s="51"/>
      <c r="IH697" s="51"/>
      <c r="II697" s="51"/>
      <c r="IJ697" s="51"/>
      <c r="IK697" s="51"/>
      <c r="IL697" s="51"/>
      <c r="IM697" s="51"/>
      <c r="IN697" s="51"/>
      <c r="IO697" s="51"/>
      <c r="IP697" s="51"/>
      <c r="IQ697" s="51"/>
      <c r="IR697" s="51"/>
      <c r="IS697" s="51"/>
      <c r="IT697" s="51"/>
      <c r="IU697" s="51"/>
    </row>
    <row r="698" spans="1:255" ht="12.75" customHeight="1" x14ac:dyDescent="0.2">
      <c r="A698" s="61"/>
      <c r="B698" s="61"/>
      <c r="C698" s="61"/>
      <c r="D698" s="61"/>
      <c r="E698" s="6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  <c r="GH698" s="51"/>
      <c r="GI698" s="51"/>
      <c r="GJ698" s="51"/>
      <c r="GK698" s="51"/>
      <c r="GL698" s="51"/>
      <c r="GM698" s="51"/>
      <c r="GN698" s="51"/>
      <c r="GO698" s="51"/>
      <c r="GP698" s="51"/>
      <c r="GQ698" s="51"/>
      <c r="GR698" s="51"/>
      <c r="GS698" s="51"/>
      <c r="GT698" s="51"/>
      <c r="GU698" s="51"/>
      <c r="GV698" s="51"/>
      <c r="GW698" s="51"/>
      <c r="GX698" s="51"/>
      <c r="GY698" s="51"/>
      <c r="GZ698" s="51"/>
      <c r="HA698" s="51"/>
      <c r="HB698" s="51"/>
      <c r="HC698" s="51"/>
      <c r="HD698" s="51"/>
      <c r="HE698" s="51"/>
      <c r="HF698" s="51"/>
      <c r="HG698" s="51"/>
      <c r="HH698" s="51"/>
      <c r="HI698" s="51"/>
      <c r="HJ698" s="51"/>
      <c r="HK698" s="51"/>
      <c r="HL698" s="51"/>
      <c r="HM698" s="51"/>
      <c r="HN698" s="51"/>
      <c r="HO698" s="51"/>
      <c r="HP698" s="51"/>
      <c r="HQ698" s="51"/>
      <c r="HR698" s="51"/>
      <c r="HS698" s="51"/>
      <c r="HT698" s="51"/>
      <c r="HU698" s="51"/>
      <c r="HV698" s="51"/>
      <c r="HW698" s="51"/>
      <c r="HX698" s="51"/>
      <c r="HY698" s="51"/>
      <c r="HZ698" s="51"/>
      <c r="IA698" s="51"/>
      <c r="IB698" s="51"/>
      <c r="IC698" s="51"/>
      <c r="ID698" s="51"/>
      <c r="IE698" s="51"/>
      <c r="IF698" s="51"/>
      <c r="IG698" s="51"/>
      <c r="IH698" s="51"/>
      <c r="II698" s="51"/>
      <c r="IJ698" s="51"/>
      <c r="IK698" s="51"/>
      <c r="IL698" s="51"/>
      <c r="IM698" s="51"/>
      <c r="IN698" s="51"/>
      <c r="IO698" s="51"/>
      <c r="IP698" s="51"/>
      <c r="IQ698" s="51"/>
      <c r="IR698" s="51"/>
      <c r="IS698" s="51"/>
      <c r="IT698" s="51"/>
      <c r="IU698" s="51"/>
    </row>
    <row r="699" spans="1:255" ht="12.75" customHeight="1" x14ac:dyDescent="0.2">
      <c r="A699" s="61"/>
      <c r="B699" s="61"/>
      <c r="C699" s="61"/>
      <c r="D699" s="61"/>
      <c r="E699" s="6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  <c r="GH699" s="51"/>
      <c r="GI699" s="51"/>
      <c r="GJ699" s="51"/>
      <c r="GK699" s="51"/>
      <c r="GL699" s="51"/>
      <c r="GM699" s="51"/>
      <c r="GN699" s="51"/>
      <c r="GO699" s="51"/>
      <c r="GP699" s="51"/>
      <c r="GQ699" s="51"/>
      <c r="GR699" s="51"/>
      <c r="GS699" s="51"/>
      <c r="GT699" s="51"/>
      <c r="GU699" s="51"/>
      <c r="GV699" s="51"/>
      <c r="GW699" s="51"/>
      <c r="GX699" s="51"/>
      <c r="GY699" s="51"/>
      <c r="GZ699" s="51"/>
      <c r="HA699" s="51"/>
      <c r="HB699" s="51"/>
      <c r="HC699" s="51"/>
      <c r="HD699" s="51"/>
      <c r="HE699" s="51"/>
      <c r="HF699" s="51"/>
      <c r="HG699" s="51"/>
      <c r="HH699" s="51"/>
      <c r="HI699" s="51"/>
      <c r="HJ699" s="51"/>
      <c r="HK699" s="51"/>
      <c r="HL699" s="51"/>
      <c r="HM699" s="51"/>
      <c r="HN699" s="51"/>
      <c r="HO699" s="51"/>
      <c r="HP699" s="51"/>
      <c r="HQ699" s="51"/>
      <c r="HR699" s="51"/>
      <c r="HS699" s="51"/>
      <c r="HT699" s="51"/>
      <c r="HU699" s="51"/>
      <c r="HV699" s="51"/>
      <c r="HW699" s="51"/>
      <c r="HX699" s="51"/>
      <c r="HY699" s="51"/>
      <c r="HZ699" s="51"/>
      <c r="IA699" s="51"/>
      <c r="IB699" s="51"/>
      <c r="IC699" s="51"/>
      <c r="ID699" s="51"/>
      <c r="IE699" s="51"/>
      <c r="IF699" s="51"/>
      <c r="IG699" s="51"/>
      <c r="IH699" s="51"/>
      <c r="II699" s="51"/>
      <c r="IJ699" s="51"/>
      <c r="IK699" s="51"/>
      <c r="IL699" s="51"/>
      <c r="IM699" s="51"/>
      <c r="IN699" s="51"/>
      <c r="IO699" s="51"/>
      <c r="IP699" s="51"/>
      <c r="IQ699" s="51"/>
      <c r="IR699" s="51"/>
      <c r="IS699" s="51"/>
      <c r="IT699" s="51"/>
      <c r="IU699" s="51"/>
    </row>
    <row r="700" spans="1:255" ht="12.75" customHeight="1" x14ac:dyDescent="0.2">
      <c r="A700" s="61"/>
      <c r="B700" s="61"/>
      <c r="C700" s="61"/>
      <c r="D700" s="61"/>
      <c r="E700" s="6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  <c r="GH700" s="51"/>
      <c r="GI700" s="51"/>
      <c r="GJ700" s="51"/>
      <c r="GK700" s="51"/>
      <c r="GL700" s="51"/>
      <c r="GM700" s="51"/>
      <c r="GN700" s="51"/>
      <c r="GO700" s="51"/>
      <c r="GP700" s="51"/>
      <c r="GQ700" s="51"/>
      <c r="GR700" s="51"/>
      <c r="GS700" s="51"/>
      <c r="GT700" s="51"/>
      <c r="GU700" s="51"/>
      <c r="GV700" s="51"/>
      <c r="GW700" s="51"/>
      <c r="GX700" s="51"/>
      <c r="GY700" s="51"/>
      <c r="GZ700" s="51"/>
      <c r="HA700" s="51"/>
      <c r="HB700" s="51"/>
      <c r="HC700" s="51"/>
      <c r="HD700" s="51"/>
      <c r="HE700" s="51"/>
      <c r="HF700" s="51"/>
      <c r="HG700" s="51"/>
      <c r="HH700" s="51"/>
      <c r="HI700" s="51"/>
      <c r="HJ700" s="51"/>
      <c r="HK700" s="51"/>
      <c r="HL700" s="51"/>
      <c r="HM700" s="51"/>
      <c r="HN700" s="51"/>
      <c r="HO700" s="51"/>
      <c r="HP700" s="51"/>
      <c r="HQ700" s="51"/>
      <c r="HR700" s="51"/>
      <c r="HS700" s="51"/>
      <c r="HT700" s="51"/>
      <c r="HU700" s="51"/>
      <c r="HV700" s="51"/>
      <c r="HW700" s="51"/>
      <c r="HX700" s="51"/>
      <c r="HY700" s="51"/>
      <c r="HZ700" s="51"/>
      <c r="IA700" s="51"/>
      <c r="IB700" s="51"/>
      <c r="IC700" s="51"/>
      <c r="ID700" s="51"/>
      <c r="IE700" s="51"/>
      <c r="IF700" s="51"/>
      <c r="IG700" s="51"/>
      <c r="IH700" s="51"/>
      <c r="II700" s="51"/>
      <c r="IJ700" s="51"/>
      <c r="IK700" s="51"/>
      <c r="IL700" s="51"/>
      <c r="IM700" s="51"/>
      <c r="IN700" s="51"/>
      <c r="IO700" s="51"/>
      <c r="IP700" s="51"/>
      <c r="IQ700" s="51"/>
      <c r="IR700" s="51"/>
      <c r="IS700" s="51"/>
      <c r="IT700" s="51"/>
      <c r="IU700" s="51"/>
    </row>
    <row r="701" spans="1:255" ht="12.75" customHeight="1" x14ac:dyDescent="0.2">
      <c r="A701" s="61"/>
      <c r="B701" s="61"/>
      <c r="C701" s="61"/>
      <c r="D701" s="61"/>
      <c r="E701" s="6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  <c r="GH701" s="51"/>
      <c r="GI701" s="51"/>
      <c r="GJ701" s="51"/>
      <c r="GK701" s="51"/>
      <c r="GL701" s="51"/>
      <c r="GM701" s="51"/>
      <c r="GN701" s="51"/>
      <c r="GO701" s="51"/>
      <c r="GP701" s="51"/>
      <c r="GQ701" s="51"/>
      <c r="GR701" s="51"/>
      <c r="GS701" s="51"/>
      <c r="GT701" s="51"/>
      <c r="GU701" s="51"/>
      <c r="GV701" s="51"/>
      <c r="GW701" s="51"/>
      <c r="GX701" s="51"/>
      <c r="GY701" s="51"/>
      <c r="GZ701" s="51"/>
      <c r="HA701" s="51"/>
      <c r="HB701" s="51"/>
      <c r="HC701" s="51"/>
      <c r="HD701" s="51"/>
      <c r="HE701" s="51"/>
      <c r="HF701" s="51"/>
      <c r="HG701" s="51"/>
      <c r="HH701" s="51"/>
      <c r="HI701" s="51"/>
      <c r="HJ701" s="51"/>
      <c r="HK701" s="51"/>
      <c r="HL701" s="51"/>
      <c r="HM701" s="51"/>
      <c r="HN701" s="51"/>
      <c r="HO701" s="51"/>
      <c r="HP701" s="51"/>
      <c r="HQ701" s="51"/>
      <c r="HR701" s="51"/>
      <c r="HS701" s="51"/>
      <c r="HT701" s="51"/>
      <c r="HU701" s="51"/>
      <c r="HV701" s="51"/>
      <c r="HW701" s="51"/>
      <c r="HX701" s="51"/>
      <c r="HY701" s="51"/>
      <c r="HZ701" s="51"/>
      <c r="IA701" s="51"/>
      <c r="IB701" s="51"/>
      <c r="IC701" s="51"/>
      <c r="ID701" s="51"/>
      <c r="IE701" s="51"/>
      <c r="IF701" s="51"/>
      <c r="IG701" s="51"/>
      <c r="IH701" s="51"/>
      <c r="II701" s="51"/>
      <c r="IJ701" s="51"/>
      <c r="IK701" s="51"/>
      <c r="IL701" s="51"/>
      <c r="IM701" s="51"/>
      <c r="IN701" s="51"/>
      <c r="IO701" s="51"/>
      <c r="IP701" s="51"/>
      <c r="IQ701" s="51"/>
      <c r="IR701" s="51"/>
      <c r="IS701" s="51"/>
      <c r="IT701" s="51"/>
      <c r="IU701" s="51"/>
    </row>
    <row r="702" spans="1:255" ht="12.75" customHeight="1" x14ac:dyDescent="0.2">
      <c r="A702" s="61"/>
      <c r="B702" s="61"/>
      <c r="C702" s="61"/>
      <c r="D702" s="61"/>
      <c r="E702" s="6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  <c r="GH702" s="51"/>
      <c r="GI702" s="51"/>
      <c r="GJ702" s="51"/>
      <c r="GK702" s="51"/>
      <c r="GL702" s="51"/>
      <c r="GM702" s="51"/>
      <c r="GN702" s="51"/>
      <c r="GO702" s="51"/>
      <c r="GP702" s="51"/>
      <c r="GQ702" s="51"/>
      <c r="GR702" s="51"/>
      <c r="GS702" s="51"/>
      <c r="GT702" s="51"/>
      <c r="GU702" s="51"/>
      <c r="GV702" s="51"/>
      <c r="GW702" s="51"/>
      <c r="GX702" s="51"/>
      <c r="GY702" s="51"/>
      <c r="GZ702" s="51"/>
      <c r="HA702" s="51"/>
      <c r="HB702" s="51"/>
      <c r="HC702" s="51"/>
      <c r="HD702" s="51"/>
      <c r="HE702" s="51"/>
      <c r="HF702" s="51"/>
      <c r="HG702" s="51"/>
      <c r="HH702" s="51"/>
      <c r="HI702" s="51"/>
      <c r="HJ702" s="51"/>
      <c r="HK702" s="51"/>
      <c r="HL702" s="51"/>
      <c r="HM702" s="51"/>
      <c r="HN702" s="51"/>
      <c r="HO702" s="51"/>
      <c r="HP702" s="51"/>
      <c r="HQ702" s="51"/>
      <c r="HR702" s="51"/>
      <c r="HS702" s="51"/>
      <c r="HT702" s="51"/>
      <c r="HU702" s="51"/>
      <c r="HV702" s="51"/>
      <c r="HW702" s="51"/>
      <c r="HX702" s="51"/>
      <c r="HY702" s="51"/>
      <c r="HZ702" s="51"/>
      <c r="IA702" s="51"/>
      <c r="IB702" s="51"/>
      <c r="IC702" s="51"/>
      <c r="ID702" s="51"/>
      <c r="IE702" s="51"/>
      <c r="IF702" s="51"/>
      <c r="IG702" s="51"/>
      <c r="IH702" s="51"/>
      <c r="II702" s="51"/>
      <c r="IJ702" s="51"/>
      <c r="IK702" s="51"/>
      <c r="IL702" s="51"/>
      <c r="IM702" s="51"/>
      <c r="IN702" s="51"/>
      <c r="IO702" s="51"/>
      <c r="IP702" s="51"/>
      <c r="IQ702" s="51"/>
      <c r="IR702" s="51"/>
      <c r="IS702" s="51"/>
      <c r="IT702" s="51"/>
      <c r="IU702" s="51"/>
    </row>
    <row r="703" spans="1:255" ht="12.75" customHeight="1" x14ac:dyDescent="0.2">
      <c r="A703" s="61"/>
      <c r="B703" s="61"/>
      <c r="C703" s="61"/>
      <c r="D703" s="61"/>
      <c r="E703" s="6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  <c r="GH703" s="51"/>
      <c r="GI703" s="51"/>
      <c r="GJ703" s="51"/>
      <c r="GK703" s="51"/>
      <c r="GL703" s="51"/>
      <c r="GM703" s="51"/>
      <c r="GN703" s="51"/>
      <c r="GO703" s="51"/>
      <c r="GP703" s="51"/>
      <c r="GQ703" s="51"/>
      <c r="GR703" s="51"/>
      <c r="GS703" s="51"/>
      <c r="GT703" s="51"/>
      <c r="GU703" s="51"/>
      <c r="GV703" s="51"/>
      <c r="GW703" s="51"/>
      <c r="GX703" s="51"/>
      <c r="GY703" s="51"/>
      <c r="GZ703" s="51"/>
      <c r="HA703" s="51"/>
      <c r="HB703" s="51"/>
      <c r="HC703" s="51"/>
      <c r="HD703" s="51"/>
      <c r="HE703" s="51"/>
      <c r="HF703" s="51"/>
      <c r="HG703" s="51"/>
      <c r="HH703" s="51"/>
      <c r="HI703" s="51"/>
      <c r="HJ703" s="51"/>
      <c r="HK703" s="51"/>
      <c r="HL703" s="51"/>
      <c r="HM703" s="51"/>
      <c r="HN703" s="51"/>
      <c r="HO703" s="51"/>
      <c r="HP703" s="51"/>
      <c r="HQ703" s="51"/>
      <c r="HR703" s="51"/>
      <c r="HS703" s="51"/>
      <c r="HT703" s="51"/>
      <c r="HU703" s="51"/>
      <c r="HV703" s="51"/>
      <c r="HW703" s="51"/>
      <c r="HX703" s="51"/>
      <c r="HY703" s="51"/>
      <c r="HZ703" s="51"/>
      <c r="IA703" s="51"/>
      <c r="IB703" s="51"/>
      <c r="IC703" s="51"/>
      <c r="ID703" s="51"/>
      <c r="IE703" s="51"/>
      <c r="IF703" s="51"/>
      <c r="IG703" s="51"/>
      <c r="IH703" s="51"/>
      <c r="II703" s="51"/>
      <c r="IJ703" s="51"/>
      <c r="IK703" s="51"/>
      <c r="IL703" s="51"/>
      <c r="IM703" s="51"/>
      <c r="IN703" s="51"/>
      <c r="IO703" s="51"/>
      <c r="IP703" s="51"/>
      <c r="IQ703" s="51"/>
      <c r="IR703" s="51"/>
      <c r="IS703" s="51"/>
      <c r="IT703" s="51"/>
      <c r="IU703" s="51"/>
    </row>
    <row r="704" spans="1:255" ht="12.75" customHeight="1" x14ac:dyDescent="0.2">
      <c r="A704" s="61"/>
      <c r="B704" s="61"/>
      <c r="C704" s="61"/>
      <c r="D704" s="61"/>
      <c r="E704" s="6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  <c r="GH704" s="51"/>
      <c r="GI704" s="51"/>
      <c r="GJ704" s="51"/>
      <c r="GK704" s="51"/>
      <c r="GL704" s="51"/>
      <c r="GM704" s="51"/>
      <c r="GN704" s="51"/>
      <c r="GO704" s="51"/>
      <c r="GP704" s="51"/>
      <c r="GQ704" s="51"/>
      <c r="GR704" s="51"/>
      <c r="GS704" s="51"/>
      <c r="GT704" s="51"/>
      <c r="GU704" s="51"/>
      <c r="GV704" s="51"/>
      <c r="GW704" s="51"/>
      <c r="GX704" s="51"/>
      <c r="GY704" s="51"/>
      <c r="GZ704" s="51"/>
      <c r="HA704" s="51"/>
      <c r="HB704" s="51"/>
      <c r="HC704" s="51"/>
      <c r="HD704" s="51"/>
      <c r="HE704" s="51"/>
      <c r="HF704" s="51"/>
      <c r="HG704" s="51"/>
      <c r="HH704" s="51"/>
      <c r="HI704" s="51"/>
      <c r="HJ704" s="51"/>
      <c r="HK704" s="51"/>
      <c r="HL704" s="51"/>
      <c r="HM704" s="51"/>
      <c r="HN704" s="51"/>
      <c r="HO704" s="51"/>
      <c r="HP704" s="51"/>
      <c r="HQ704" s="51"/>
      <c r="HR704" s="51"/>
      <c r="HS704" s="51"/>
      <c r="HT704" s="51"/>
      <c r="HU704" s="51"/>
      <c r="HV704" s="51"/>
      <c r="HW704" s="51"/>
      <c r="HX704" s="51"/>
      <c r="HY704" s="51"/>
      <c r="HZ704" s="51"/>
      <c r="IA704" s="51"/>
      <c r="IB704" s="51"/>
      <c r="IC704" s="51"/>
      <c r="ID704" s="51"/>
      <c r="IE704" s="51"/>
      <c r="IF704" s="51"/>
      <c r="IG704" s="51"/>
      <c r="IH704" s="51"/>
      <c r="II704" s="51"/>
      <c r="IJ704" s="51"/>
      <c r="IK704" s="51"/>
      <c r="IL704" s="51"/>
      <c r="IM704" s="51"/>
      <c r="IN704" s="51"/>
      <c r="IO704" s="51"/>
      <c r="IP704" s="51"/>
      <c r="IQ704" s="51"/>
      <c r="IR704" s="51"/>
      <c r="IS704" s="51"/>
      <c r="IT704" s="51"/>
      <c r="IU704" s="51"/>
    </row>
    <row r="705" spans="1:255" ht="12.75" customHeight="1" x14ac:dyDescent="0.2">
      <c r="A705" s="61"/>
      <c r="B705" s="61"/>
      <c r="C705" s="61"/>
      <c r="D705" s="61"/>
      <c r="E705" s="6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  <c r="GH705" s="51"/>
      <c r="GI705" s="51"/>
      <c r="GJ705" s="51"/>
      <c r="GK705" s="51"/>
      <c r="GL705" s="51"/>
      <c r="GM705" s="51"/>
      <c r="GN705" s="51"/>
      <c r="GO705" s="51"/>
      <c r="GP705" s="51"/>
      <c r="GQ705" s="51"/>
      <c r="GR705" s="51"/>
      <c r="GS705" s="51"/>
      <c r="GT705" s="51"/>
      <c r="GU705" s="51"/>
      <c r="GV705" s="51"/>
      <c r="GW705" s="51"/>
      <c r="GX705" s="51"/>
      <c r="GY705" s="51"/>
      <c r="GZ705" s="51"/>
      <c r="HA705" s="51"/>
      <c r="HB705" s="51"/>
      <c r="HC705" s="51"/>
      <c r="HD705" s="51"/>
      <c r="HE705" s="51"/>
      <c r="HF705" s="51"/>
      <c r="HG705" s="51"/>
      <c r="HH705" s="51"/>
      <c r="HI705" s="51"/>
      <c r="HJ705" s="51"/>
      <c r="HK705" s="51"/>
      <c r="HL705" s="51"/>
      <c r="HM705" s="51"/>
      <c r="HN705" s="51"/>
      <c r="HO705" s="51"/>
      <c r="HP705" s="51"/>
      <c r="HQ705" s="51"/>
      <c r="HR705" s="51"/>
      <c r="HS705" s="51"/>
      <c r="HT705" s="51"/>
      <c r="HU705" s="51"/>
      <c r="HV705" s="51"/>
      <c r="HW705" s="51"/>
      <c r="HX705" s="51"/>
      <c r="HY705" s="51"/>
      <c r="HZ705" s="51"/>
      <c r="IA705" s="51"/>
      <c r="IB705" s="51"/>
      <c r="IC705" s="51"/>
      <c r="ID705" s="51"/>
      <c r="IE705" s="51"/>
      <c r="IF705" s="51"/>
      <c r="IG705" s="51"/>
      <c r="IH705" s="51"/>
      <c r="II705" s="51"/>
      <c r="IJ705" s="51"/>
      <c r="IK705" s="51"/>
      <c r="IL705" s="51"/>
      <c r="IM705" s="51"/>
      <c r="IN705" s="51"/>
      <c r="IO705" s="51"/>
      <c r="IP705" s="51"/>
      <c r="IQ705" s="51"/>
      <c r="IR705" s="51"/>
      <c r="IS705" s="51"/>
      <c r="IT705" s="51"/>
      <c r="IU705" s="51"/>
    </row>
    <row r="706" spans="1:255" ht="12.75" customHeight="1" x14ac:dyDescent="0.2">
      <c r="A706" s="61"/>
      <c r="B706" s="61"/>
      <c r="C706" s="61"/>
      <c r="D706" s="61"/>
      <c r="E706" s="6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  <c r="GH706" s="51"/>
      <c r="GI706" s="51"/>
      <c r="GJ706" s="51"/>
      <c r="GK706" s="51"/>
      <c r="GL706" s="51"/>
      <c r="GM706" s="51"/>
      <c r="GN706" s="51"/>
      <c r="GO706" s="51"/>
      <c r="GP706" s="51"/>
      <c r="GQ706" s="51"/>
      <c r="GR706" s="51"/>
      <c r="GS706" s="51"/>
      <c r="GT706" s="51"/>
      <c r="GU706" s="51"/>
      <c r="GV706" s="51"/>
      <c r="GW706" s="51"/>
      <c r="GX706" s="51"/>
      <c r="GY706" s="51"/>
      <c r="GZ706" s="51"/>
      <c r="HA706" s="51"/>
      <c r="HB706" s="51"/>
      <c r="HC706" s="51"/>
      <c r="HD706" s="51"/>
      <c r="HE706" s="51"/>
      <c r="HF706" s="51"/>
      <c r="HG706" s="51"/>
      <c r="HH706" s="51"/>
      <c r="HI706" s="51"/>
      <c r="HJ706" s="51"/>
      <c r="HK706" s="51"/>
      <c r="HL706" s="51"/>
      <c r="HM706" s="51"/>
      <c r="HN706" s="51"/>
      <c r="HO706" s="51"/>
      <c r="HP706" s="51"/>
      <c r="HQ706" s="51"/>
      <c r="HR706" s="51"/>
      <c r="HS706" s="51"/>
      <c r="HT706" s="51"/>
      <c r="HU706" s="51"/>
      <c r="HV706" s="51"/>
      <c r="HW706" s="51"/>
      <c r="HX706" s="51"/>
      <c r="HY706" s="51"/>
      <c r="HZ706" s="51"/>
      <c r="IA706" s="51"/>
      <c r="IB706" s="51"/>
      <c r="IC706" s="51"/>
      <c r="ID706" s="51"/>
      <c r="IE706" s="51"/>
      <c r="IF706" s="51"/>
      <c r="IG706" s="51"/>
      <c r="IH706" s="51"/>
      <c r="II706" s="51"/>
      <c r="IJ706" s="51"/>
      <c r="IK706" s="51"/>
      <c r="IL706" s="51"/>
      <c r="IM706" s="51"/>
      <c r="IN706" s="51"/>
      <c r="IO706" s="51"/>
      <c r="IP706" s="51"/>
      <c r="IQ706" s="51"/>
      <c r="IR706" s="51"/>
      <c r="IS706" s="51"/>
      <c r="IT706" s="51"/>
      <c r="IU706" s="51"/>
    </row>
    <row r="707" spans="1:255" ht="12.75" customHeight="1" x14ac:dyDescent="0.2">
      <c r="A707" s="61"/>
      <c r="B707" s="61"/>
      <c r="C707" s="61"/>
      <c r="D707" s="61"/>
      <c r="E707" s="6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  <c r="GH707" s="51"/>
      <c r="GI707" s="51"/>
      <c r="GJ707" s="51"/>
      <c r="GK707" s="51"/>
      <c r="GL707" s="51"/>
      <c r="GM707" s="51"/>
      <c r="GN707" s="51"/>
      <c r="GO707" s="51"/>
      <c r="GP707" s="51"/>
      <c r="GQ707" s="51"/>
      <c r="GR707" s="51"/>
      <c r="GS707" s="51"/>
      <c r="GT707" s="51"/>
      <c r="GU707" s="51"/>
      <c r="GV707" s="51"/>
      <c r="GW707" s="51"/>
      <c r="GX707" s="51"/>
      <c r="GY707" s="51"/>
      <c r="GZ707" s="51"/>
      <c r="HA707" s="51"/>
      <c r="HB707" s="51"/>
      <c r="HC707" s="51"/>
      <c r="HD707" s="51"/>
      <c r="HE707" s="51"/>
      <c r="HF707" s="51"/>
      <c r="HG707" s="51"/>
      <c r="HH707" s="51"/>
      <c r="HI707" s="51"/>
      <c r="HJ707" s="51"/>
      <c r="HK707" s="51"/>
      <c r="HL707" s="51"/>
      <c r="HM707" s="51"/>
      <c r="HN707" s="51"/>
      <c r="HO707" s="51"/>
      <c r="HP707" s="51"/>
      <c r="HQ707" s="51"/>
      <c r="HR707" s="51"/>
      <c r="HS707" s="51"/>
      <c r="HT707" s="51"/>
      <c r="HU707" s="51"/>
      <c r="HV707" s="51"/>
      <c r="HW707" s="51"/>
      <c r="HX707" s="51"/>
      <c r="HY707" s="51"/>
      <c r="HZ707" s="51"/>
      <c r="IA707" s="51"/>
      <c r="IB707" s="51"/>
      <c r="IC707" s="51"/>
      <c r="ID707" s="51"/>
      <c r="IE707" s="51"/>
      <c r="IF707" s="51"/>
      <c r="IG707" s="51"/>
      <c r="IH707" s="51"/>
      <c r="II707" s="51"/>
      <c r="IJ707" s="51"/>
      <c r="IK707" s="51"/>
      <c r="IL707" s="51"/>
      <c r="IM707" s="51"/>
      <c r="IN707" s="51"/>
      <c r="IO707" s="51"/>
      <c r="IP707" s="51"/>
      <c r="IQ707" s="51"/>
      <c r="IR707" s="51"/>
      <c r="IS707" s="51"/>
      <c r="IT707" s="51"/>
      <c r="IU707" s="51"/>
    </row>
    <row r="708" spans="1:255" ht="12.75" customHeight="1" x14ac:dyDescent="0.2">
      <c r="A708" s="61"/>
      <c r="B708" s="61"/>
      <c r="C708" s="61"/>
      <c r="D708" s="61"/>
      <c r="E708" s="6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  <c r="GH708" s="51"/>
      <c r="GI708" s="51"/>
      <c r="GJ708" s="51"/>
      <c r="GK708" s="51"/>
      <c r="GL708" s="51"/>
      <c r="GM708" s="51"/>
      <c r="GN708" s="51"/>
      <c r="GO708" s="51"/>
      <c r="GP708" s="51"/>
      <c r="GQ708" s="51"/>
      <c r="GR708" s="51"/>
      <c r="GS708" s="51"/>
      <c r="GT708" s="51"/>
      <c r="GU708" s="51"/>
      <c r="GV708" s="51"/>
      <c r="GW708" s="51"/>
      <c r="GX708" s="51"/>
      <c r="GY708" s="51"/>
      <c r="GZ708" s="51"/>
      <c r="HA708" s="51"/>
      <c r="HB708" s="51"/>
      <c r="HC708" s="51"/>
      <c r="HD708" s="51"/>
      <c r="HE708" s="51"/>
      <c r="HF708" s="51"/>
      <c r="HG708" s="51"/>
      <c r="HH708" s="51"/>
      <c r="HI708" s="51"/>
      <c r="HJ708" s="51"/>
      <c r="HK708" s="51"/>
      <c r="HL708" s="51"/>
      <c r="HM708" s="51"/>
      <c r="HN708" s="51"/>
      <c r="HO708" s="51"/>
      <c r="HP708" s="51"/>
      <c r="HQ708" s="51"/>
      <c r="HR708" s="51"/>
      <c r="HS708" s="51"/>
      <c r="HT708" s="51"/>
      <c r="HU708" s="51"/>
      <c r="HV708" s="51"/>
      <c r="HW708" s="51"/>
      <c r="HX708" s="51"/>
      <c r="HY708" s="51"/>
      <c r="HZ708" s="51"/>
      <c r="IA708" s="51"/>
      <c r="IB708" s="51"/>
      <c r="IC708" s="51"/>
      <c r="ID708" s="51"/>
      <c r="IE708" s="51"/>
      <c r="IF708" s="51"/>
      <c r="IG708" s="51"/>
      <c r="IH708" s="51"/>
      <c r="II708" s="51"/>
      <c r="IJ708" s="51"/>
      <c r="IK708" s="51"/>
      <c r="IL708" s="51"/>
      <c r="IM708" s="51"/>
      <c r="IN708" s="51"/>
      <c r="IO708" s="51"/>
      <c r="IP708" s="51"/>
      <c r="IQ708" s="51"/>
      <c r="IR708" s="51"/>
      <c r="IS708" s="51"/>
      <c r="IT708" s="51"/>
      <c r="IU708" s="51"/>
    </row>
    <row r="709" spans="1:255" ht="12.75" customHeight="1" x14ac:dyDescent="0.2">
      <c r="A709" s="61"/>
      <c r="B709" s="61"/>
      <c r="C709" s="61"/>
      <c r="D709" s="61"/>
      <c r="E709" s="6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  <c r="GH709" s="51"/>
      <c r="GI709" s="51"/>
      <c r="GJ709" s="51"/>
      <c r="GK709" s="51"/>
      <c r="GL709" s="51"/>
      <c r="GM709" s="51"/>
      <c r="GN709" s="51"/>
      <c r="GO709" s="51"/>
      <c r="GP709" s="51"/>
      <c r="GQ709" s="51"/>
      <c r="GR709" s="51"/>
      <c r="GS709" s="51"/>
      <c r="GT709" s="51"/>
      <c r="GU709" s="51"/>
      <c r="GV709" s="51"/>
      <c r="GW709" s="51"/>
      <c r="GX709" s="51"/>
      <c r="GY709" s="51"/>
      <c r="GZ709" s="51"/>
      <c r="HA709" s="51"/>
      <c r="HB709" s="51"/>
      <c r="HC709" s="51"/>
      <c r="HD709" s="51"/>
      <c r="HE709" s="51"/>
      <c r="HF709" s="51"/>
      <c r="HG709" s="51"/>
      <c r="HH709" s="51"/>
      <c r="HI709" s="51"/>
      <c r="HJ709" s="51"/>
      <c r="HK709" s="51"/>
      <c r="HL709" s="51"/>
      <c r="HM709" s="51"/>
      <c r="HN709" s="51"/>
      <c r="HO709" s="51"/>
      <c r="HP709" s="51"/>
      <c r="HQ709" s="51"/>
      <c r="HR709" s="51"/>
      <c r="HS709" s="51"/>
      <c r="HT709" s="51"/>
      <c r="HU709" s="51"/>
      <c r="HV709" s="51"/>
      <c r="HW709" s="51"/>
      <c r="HX709" s="51"/>
      <c r="HY709" s="51"/>
      <c r="HZ709" s="51"/>
      <c r="IA709" s="51"/>
      <c r="IB709" s="51"/>
      <c r="IC709" s="51"/>
      <c r="ID709" s="51"/>
      <c r="IE709" s="51"/>
      <c r="IF709" s="51"/>
      <c r="IG709" s="51"/>
      <c r="IH709" s="51"/>
      <c r="II709" s="51"/>
      <c r="IJ709" s="51"/>
      <c r="IK709" s="51"/>
      <c r="IL709" s="51"/>
      <c r="IM709" s="51"/>
      <c r="IN709" s="51"/>
      <c r="IO709" s="51"/>
      <c r="IP709" s="51"/>
      <c r="IQ709" s="51"/>
      <c r="IR709" s="51"/>
      <c r="IS709" s="51"/>
      <c r="IT709" s="51"/>
      <c r="IU709" s="51"/>
    </row>
    <row r="710" spans="1:255" ht="12.75" customHeight="1" x14ac:dyDescent="0.2">
      <c r="A710" s="61"/>
      <c r="B710" s="61"/>
      <c r="C710" s="61"/>
      <c r="D710" s="61"/>
      <c r="E710" s="6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  <c r="GH710" s="51"/>
      <c r="GI710" s="51"/>
      <c r="GJ710" s="51"/>
      <c r="GK710" s="51"/>
      <c r="GL710" s="51"/>
      <c r="GM710" s="51"/>
      <c r="GN710" s="51"/>
      <c r="GO710" s="51"/>
      <c r="GP710" s="51"/>
      <c r="GQ710" s="51"/>
      <c r="GR710" s="51"/>
      <c r="GS710" s="51"/>
      <c r="GT710" s="51"/>
      <c r="GU710" s="51"/>
      <c r="GV710" s="51"/>
      <c r="GW710" s="51"/>
      <c r="GX710" s="51"/>
      <c r="GY710" s="51"/>
      <c r="GZ710" s="51"/>
      <c r="HA710" s="51"/>
      <c r="HB710" s="51"/>
      <c r="HC710" s="51"/>
      <c r="HD710" s="51"/>
      <c r="HE710" s="51"/>
      <c r="HF710" s="51"/>
      <c r="HG710" s="51"/>
      <c r="HH710" s="51"/>
      <c r="HI710" s="51"/>
      <c r="HJ710" s="51"/>
      <c r="HK710" s="51"/>
      <c r="HL710" s="51"/>
      <c r="HM710" s="51"/>
      <c r="HN710" s="51"/>
      <c r="HO710" s="51"/>
      <c r="HP710" s="51"/>
      <c r="HQ710" s="51"/>
      <c r="HR710" s="51"/>
      <c r="HS710" s="51"/>
      <c r="HT710" s="51"/>
      <c r="HU710" s="51"/>
      <c r="HV710" s="51"/>
      <c r="HW710" s="51"/>
      <c r="HX710" s="51"/>
      <c r="HY710" s="51"/>
      <c r="HZ710" s="51"/>
      <c r="IA710" s="51"/>
      <c r="IB710" s="51"/>
      <c r="IC710" s="51"/>
      <c r="ID710" s="51"/>
      <c r="IE710" s="51"/>
      <c r="IF710" s="51"/>
      <c r="IG710" s="51"/>
      <c r="IH710" s="51"/>
      <c r="II710" s="51"/>
      <c r="IJ710" s="51"/>
      <c r="IK710" s="51"/>
      <c r="IL710" s="51"/>
      <c r="IM710" s="51"/>
      <c r="IN710" s="51"/>
      <c r="IO710" s="51"/>
      <c r="IP710" s="51"/>
      <c r="IQ710" s="51"/>
      <c r="IR710" s="51"/>
      <c r="IS710" s="51"/>
      <c r="IT710" s="51"/>
      <c r="IU710" s="51"/>
    </row>
    <row r="711" spans="1:255" ht="12.75" customHeight="1" x14ac:dyDescent="0.2">
      <c r="A711" s="61"/>
      <c r="B711" s="61"/>
      <c r="C711" s="61"/>
      <c r="D711" s="61"/>
      <c r="E711" s="6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  <c r="GH711" s="51"/>
      <c r="GI711" s="51"/>
      <c r="GJ711" s="51"/>
      <c r="GK711" s="51"/>
      <c r="GL711" s="51"/>
      <c r="GM711" s="51"/>
      <c r="GN711" s="51"/>
      <c r="GO711" s="51"/>
      <c r="GP711" s="51"/>
      <c r="GQ711" s="51"/>
      <c r="GR711" s="51"/>
      <c r="GS711" s="51"/>
      <c r="GT711" s="51"/>
      <c r="GU711" s="51"/>
      <c r="GV711" s="51"/>
      <c r="GW711" s="51"/>
      <c r="GX711" s="51"/>
      <c r="GY711" s="51"/>
      <c r="GZ711" s="51"/>
      <c r="HA711" s="51"/>
      <c r="HB711" s="51"/>
      <c r="HC711" s="51"/>
      <c r="HD711" s="51"/>
      <c r="HE711" s="51"/>
      <c r="HF711" s="51"/>
      <c r="HG711" s="51"/>
      <c r="HH711" s="51"/>
      <c r="HI711" s="51"/>
      <c r="HJ711" s="51"/>
      <c r="HK711" s="51"/>
      <c r="HL711" s="51"/>
      <c r="HM711" s="51"/>
      <c r="HN711" s="51"/>
      <c r="HO711" s="51"/>
      <c r="HP711" s="51"/>
      <c r="HQ711" s="51"/>
      <c r="HR711" s="51"/>
      <c r="HS711" s="51"/>
      <c r="HT711" s="51"/>
      <c r="HU711" s="51"/>
      <c r="HV711" s="51"/>
      <c r="HW711" s="51"/>
      <c r="HX711" s="51"/>
      <c r="HY711" s="51"/>
      <c r="HZ711" s="51"/>
      <c r="IA711" s="51"/>
      <c r="IB711" s="51"/>
      <c r="IC711" s="51"/>
      <c r="ID711" s="51"/>
      <c r="IE711" s="51"/>
      <c r="IF711" s="51"/>
      <c r="IG711" s="51"/>
      <c r="IH711" s="51"/>
      <c r="II711" s="51"/>
      <c r="IJ711" s="51"/>
      <c r="IK711" s="51"/>
      <c r="IL711" s="51"/>
      <c r="IM711" s="51"/>
      <c r="IN711" s="51"/>
      <c r="IO711" s="51"/>
      <c r="IP711" s="51"/>
      <c r="IQ711" s="51"/>
      <c r="IR711" s="51"/>
      <c r="IS711" s="51"/>
      <c r="IT711" s="51"/>
      <c r="IU711" s="51"/>
    </row>
    <row r="712" spans="1:255" ht="12.75" customHeight="1" x14ac:dyDescent="0.2">
      <c r="A712" s="61"/>
      <c r="B712" s="61"/>
      <c r="C712" s="61"/>
      <c r="D712" s="61"/>
      <c r="E712" s="6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  <c r="GH712" s="51"/>
      <c r="GI712" s="51"/>
      <c r="GJ712" s="51"/>
      <c r="GK712" s="51"/>
      <c r="GL712" s="51"/>
      <c r="GM712" s="51"/>
      <c r="GN712" s="51"/>
      <c r="GO712" s="51"/>
      <c r="GP712" s="51"/>
      <c r="GQ712" s="51"/>
      <c r="GR712" s="51"/>
      <c r="GS712" s="51"/>
      <c r="GT712" s="51"/>
      <c r="GU712" s="51"/>
      <c r="GV712" s="51"/>
      <c r="GW712" s="51"/>
      <c r="GX712" s="51"/>
      <c r="GY712" s="51"/>
      <c r="GZ712" s="51"/>
      <c r="HA712" s="51"/>
      <c r="HB712" s="51"/>
      <c r="HC712" s="51"/>
      <c r="HD712" s="51"/>
      <c r="HE712" s="51"/>
      <c r="HF712" s="51"/>
      <c r="HG712" s="51"/>
      <c r="HH712" s="51"/>
      <c r="HI712" s="51"/>
      <c r="HJ712" s="51"/>
      <c r="HK712" s="51"/>
      <c r="HL712" s="51"/>
      <c r="HM712" s="51"/>
      <c r="HN712" s="51"/>
      <c r="HO712" s="51"/>
      <c r="HP712" s="51"/>
      <c r="HQ712" s="51"/>
      <c r="HR712" s="51"/>
      <c r="HS712" s="51"/>
      <c r="HT712" s="51"/>
      <c r="HU712" s="51"/>
      <c r="HV712" s="51"/>
      <c r="HW712" s="51"/>
      <c r="HX712" s="51"/>
      <c r="HY712" s="51"/>
      <c r="HZ712" s="51"/>
      <c r="IA712" s="51"/>
      <c r="IB712" s="51"/>
      <c r="IC712" s="51"/>
      <c r="ID712" s="51"/>
      <c r="IE712" s="51"/>
      <c r="IF712" s="51"/>
      <c r="IG712" s="51"/>
      <c r="IH712" s="51"/>
      <c r="II712" s="51"/>
      <c r="IJ712" s="51"/>
      <c r="IK712" s="51"/>
      <c r="IL712" s="51"/>
      <c r="IM712" s="51"/>
      <c r="IN712" s="51"/>
      <c r="IO712" s="51"/>
      <c r="IP712" s="51"/>
      <c r="IQ712" s="51"/>
      <c r="IR712" s="51"/>
      <c r="IS712" s="51"/>
      <c r="IT712" s="51"/>
      <c r="IU712" s="51"/>
    </row>
    <row r="713" spans="1:255" ht="12.75" customHeight="1" x14ac:dyDescent="0.2">
      <c r="A713" s="61"/>
      <c r="B713" s="61"/>
      <c r="C713" s="61"/>
      <c r="D713" s="61"/>
      <c r="E713" s="6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  <c r="GH713" s="51"/>
      <c r="GI713" s="51"/>
      <c r="GJ713" s="51"/>
      <c r="GK713" s="51"/>
      <c r="GL713" s="51"/>
      <c r="GM713" s="51"/>
      <c r="GN713" s="51"/>
      <c r="GO713" s="51"/>
      <c r="GP713" s="51"/>
      <c r="GQ713" s="51"/>
      <c r="GR713" s="51"/>
      <c r="GS713" s="51"/>
      <c r="GT713" s="51"/>
      <c r="GU713" s="51"/>
      <c r="GV713" s="51"/>
      <c r="GW713" s="51"/>
      <c r="GX713" s="51"/>
      <c r="GY713" s="51"/>
      <c r="GZ713" s="51"/>
      <c r="HA713" s="51"/>
      <c r="HB713" s="51"/>
      <c r="HC713" s="51"/>
      <c r="HD713" s="51"/>
      <c r="HE713" s="51"/>
      <c r="HF713" s="51"/>
      <c r="HG713" s="51"/>
      <c r="HH713" s="51"/>
      <c r="HI713" s="51"/>
      <c r="HJ713" s="51"/>
      <c r="HK713" s="51"/>
      <c r="HL713" s="51"/>
      <c r="HM713" s="51"/>
      <c r="HN713" s="51"/>
      <c r="HO713" s="51"/>
      <c r="HP713" s="51"/>
      <c r="HQ713" s="51"/>
      <c r="HR713" s="51"/>
      <c r="HS713" s="51"/>
      <c r="HT713" s="51"/>
      <c r="HU713" s="51"/>
      <c r="HV713" s="51"/>
      <c r="HW713" s="51"/>
      <c r="HX713" s="51"/>
      <c r="HY713" s="51"/>
      <c r="HZ713" s="51"/>
      <c r="IA713" s="51"/>
      <c r="IB713" s="51"/>
      <c r="IC713" s="51"/>
      <c r="ID713" s="51"/>
      <c r="IE713" s="51"/>
      <c r="IF713" s="51"/>
      <c r="IG713" s="51"/>
      <c r="IH713" s="51"/>
      <c r="II713" s="51"/>
      <c r="IJ713" s="51"/>
      <c r="IK713" s="51"/>
      <c r="IL713" s="51"/>
      <c r="IM713" s="51"/>
      <c r="IN713" s="51"/>
      <c r="IO713" s="51"/>
      <c r="IP713" s="51"/>
      <c r="IQ713" s="51"/>
      <c r="IR713" s="51"/>
      <c r="IS713" s="51"/>
      <c r="IT713" s="51"/>
      <c r="IU713" s="51"/>
    </row>
    <row r="714" spans="1:255" ht="12.75" customHeight="1" x14ac:dyDescent="0.2">
      <c r="A714" s="61"/>
      <c r="B714" s="61"/>
      <c r="C714" s="61"/>
      <c r="D714" s="61"/>
      <c r="E714" s="6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  <c r="GH714" s="51"/>
      <c r="GI714" s="51"/>
      <c r="GJ714" s="51"/>
      <c r="GK714" s="51"/>
      <c r="GL714" s="51"/>
      <c r="GM714" s="51"/>
      <c r="GN714" s="51"/>
      <c r="GO714" s="51"/>
      <c r="GP714" s="51"/>
      <c r="GQ714" s="51"/>
      <c r="GR714" s="51"/>
      <c r="GS714" s="51"/>
      <c r="GT714" s="51"/>
      <c r="GU714" s="51"/>
      <c r="GV714" s="51"/>
      <c r="GW714" s="51"/>
      <c r="GX714" s="51"/>
      <c r="GY714" s="51"/>
      <c r="GZ714" s="51"/>
      <c r="HA714" s="51"/>
      <c r="HB714" s="51"/>
      <c r="HC714" s="51"/>
      <c r="HD714" s="51"/>
      <c r="HE714" s="51"/>
      <c r="HF714" s="51"/>
      <c r="HG714" s="51"/>
      <c r="HH714" s="51"/>
      <c r="HI714" s="51"/>
      <c r="HJ714" s="51"/>
      <c r="HK714" s="51"/>
      <c r="HL714" s="51"/>
      <c r="HM714" s="51"/>
      <c r="HN714" s="51"/>
      <c r="HO714" s="51"/>
      <c r="HP714" s="51"/>
      <c r="HQ714" s="51"/>
      <c r="HR714" s="51"/>
      <c r="HS714" s="51"/>
      <c r="HT714" s="51"/>
      <c r="HU714" s="51"/>
      <c r="HV714" s="51"/>
      <c r="HW714" s="51"/>
      <c r="HX714" s="51"/>
      <c r="HY714" s="51"/>
      <c r="HZ714" s="51"/>
      <c r="IA714" s="51"/>
      <c r="IB714" s="51"/>
      <c r="IC714" s="51"/>
      <c r="ID714" s="51"/>
      <c r="IE714" s="51"/>
      <c r="IF714" s="51"/>
      <c r="IG714" s="51"/>
      <c r="IH714" s="51"/>
      <c r="II714" s="51"/>
      <c r="IJ714" s="51"/>
      <c r="IK714" s="51"/>
      <c r="IL714" s="51"/>
      <c r="IM714" s="51"/>
      <c r="IN714" s="51"/>
      <c r="IO714" s="51"/>
      <c r="IP714" s="51"/>
      <c r="IQ714" s="51"/>
      <c r="IR714" s="51"/>
      <c r="IS714" s="51"/>
      <c r="IT714" s="51"/>
      <c r="IU714" s="51"/>
    </row>
    <row r="715" spans="1:255" ht="12.75" customHeight="1" x14ac:dyDescent="0.2">
      <c r="A715" s="61"/>
      <c r="B715" s="61"/>
      <c r="C715" s="61"/>
      <c r="D715" s="61"/>
      <c r="E715" s="6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  <c r="GH715" s="51"/>
      <c r="GI715" s="51"/>
      <c r="GJ715" s="51"/>
      <c r="GK715" s="51"/>
      <c r="GL715" s="51"/>
      <c r="GM715" s="51"/>
      <c r="GN715" s="51"/>
      <c r="GO715" s="51"/>
      <c r="GP715" s="51"/>
      <c r="GQ715" s="51"/>
      <c r="GR715" s="51"/>
      <c r="GS715" s="51"/>
      <c r="GT715" s="51"/>
      <c r="GU715" s="51"/>
      <c r="GV715" s="51"/>
      <c r="GW715" s="51"/>
      <c r="GX715" s="51"/>
      <c r="GY715" s="51"/>
      <c r="GZ715" s="51"/>
      <c r="HA715" s="51"/>
      <c r="HB715" s="51"/>
      <c r="HC715" s="51"/>
      <c r="HD715" s="51"/>
      <c r="HE715" s="51"/>
      <c r="HF715" s="51"/>
      <c r="HG715" s="51"/>
      <c r="HH715" s="51"/>
      <c r="HI715" s="51"/>
      <c r="HJ715" s="51"/>
      <c r="HK715" s="51"/>
      <c r="HL715" s="51"/>
      <c r="HM715" s="51"/>
      <c r="HN715" s="51"/>
      <c r="HO715" s="51"/>
      <c r="HP715" s="51"/>
      <c r="HQ715" s="51"/>
      <c r="HR715" s="51"/>
      <c r="HS715" s="51"/>
      <c r="HT715" s="51"/>
      <c r="HU715" s="51"/>
      <c r="HV715" s="51"/>
      <c r="HW715" s="51"/>
      <c r="HX715" s="51"/>
      <c r="HY715" s="51"/>
      <c r="HZ715" s="51"/>
      <c r="IA715" s="51"/>
      <c r="IB715" s="51"/>
      <c r="IC715" s="51"/>
      <c r="ID715" s="51"/>
      <c r="IE715" s="51"/>
      <c r="IF715" s="51"/>
      <c r="IG715" s="51"/>
      <c r="IH715" s="51"/>
      <c r="II715" s="51"/>
      <c r="IJ715" s="51"/>
      <c r="IK715" s="51"/>
      <c r="IL715" s="51"/>
      <c r="IM715" s="51"/>
      <c r="IN715" s="51"/>
      <c r="IO715" s="51"/>
      <c r="IP715" s="51"/>
      <c r="IQ715" s="51"/>
      <c r="IR715" s="51"/>
      <c r="IS715" s="51"/>
      <c r="IT715" s="51"/>
      <c r="IU715" s="51"/>
    </row>
    <row r="716" spans="1:255" ht="12.75" customHeight="1" x14ac:dyDescent="0.2">
      <c r="A716" s="61"/>
      <c r="B716" s="61"/>
      <c r="C716" s="61"/>
      <c r="D716" s="61"/>
      <c r="E716" s="6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  <c r="GH716" s="51"/>
      <c r="GI716" s="51"/>
      <c r="GJ716" s="51"/>
      <c r="GK716" s="51"/>
      <c r="GL716" s="51"/>
      <c r="GM716" s="51"/>
      <c r="GN716" s="51"/>
      <c r="GO716" s="51"/>
      <c r="GP716" s="51"/>
      <c r="GQ716" s="51"/>
      <c r="GR716" s="51"/>
      <c r="GS716" s="51"/>
      <c r="GT716" s="51"/>
      <c r="GU716" s="51"/>
      <c r="GV716" s="51"/>
      <c r="GW716" s="51"/>
      <c r="GX716" s="51"/>
      <c r="GY716" s="51"/>
      <c r="GZ716" s="51"/>
      <c r="HA716" s="51"/>
      <c r="HB716" s="51"/>
      <c r="HC716" s="51"/>
      <c r="HD716" s="51"/>
      <c r="HE716" s="51"/>
      <c r="HF716" s="51"/>
      <c r="HG716" s="51"/>
      <c r="HH716" s="51"/>
      <c r="HI716" s="51"/>
      <c r="HJ716" s="51"/>
      <c r="HK716" s="51"/>
      <c r="HL716" s="51"/>
      <c r="HM716" s="51"/>
      <c r="HN716" s="51"/>
      <c r="HO716" s="51"/>
      <c r="HP716" s="51"/>
      <c r="HQ716" s="51"/>
      <c r="HR716" s="51"/>
      <c r="HS716" s="51"/>
      <c r="HT716" s="51"/>
      <c r="HU716" s="51"/>
      <c r="HV716" s="51"/>
      <c r="HW716" s="51"/>
      <c r="HX716" s="51"/>
      <c r="HY716" s="51"/>
      <c r="HZ716" s="51"/>
      <c r="IA716" s="51"/>
      <c r="IB716" s="51"/>
      <c r="IC716" s="51"/>
      <c r="ID716" s="51"/>
      <c r="IE716" s="51"/>
      <c r="IF716" s="51"/>
      <c r="IG716" s="51"/>
      <c r="IH716" s="51"/>
      <c r="II716" s="51"/>
      <c r="IJ716" s="51"/>
      <c r="IK716" s="51"/>
      <c r="IL716" s="51"/>
      <c r="IM716" s="51"/>
      <c r="IN716" s="51"/>
      <c r="IO716" s="51"/>
      <c r="IP716" s="51"/>
      <c r="IQ716" s="51"/>
      <c r="IR716" s="51"/>
      <c r="IS716" s="51"/>
      <c r="IT716" s="51"/>
      <c r="IU716" s="51"/>
    </row>
    <row r="717" spans="1:255" ht="12.75" customHeight="1" x14ac:dyDescent="0.2">
      <c r="A717" s="61"/>
      <c r="B717" s="61"/>
      <c r="C717" s="61"/>
      <c r="D717" s="61"/>
      <c r="E717" s="6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  <c r="GH717" s="51"/>
      <c r="GI717" s="51"/>
      <c r="GJ717" s="51"/>
      <c r="GK717" s="51"/>
      <c r="GL717" s="51"/>
      <c r="GM717" s="51"/>
      <c r="GN717" s="51"/>
      <c r="GO717" s="51"/>
      <c r="GP717" s="51"/>
      <c r="GQ717" s="51"/>
      <c r="GR717" s="51"/>
      <c r="GS717" s="51"/>
      <c r="GT717" s="51"/>
      <c r="GU717" s="51"/>
      <c r="GV717" s="51"/>
      <c r="GW717" s="51"/>
      <c r="GX717" s="51"/>
      <c r="GY717" s="51"/>
      <c r="GZ717" s="51"/>
      <c r="HA717" s="51"/>
      <c r="HB717" s="51"/>
      <c r="HC717" s="51"/>
      <c r="HD717" s="51"/>
      <c r="HE717" s="51"/>
      <c r="HF717" s="51"/>
      <c r="HG717" s="51"/>
      <c r="HH717" s="51"/>
      <c r="HI717" s="51"/>
      <c r="HJ717" s="51"/>
      <c r="HK717" s="51"/>
      <c r="HL717" s="51"/>
      <c r="HM717" s="51"/>
      <c r="HN717" s="51"/>
      <c r="HO717" s="51"/>
      <c r="HP717" s="51"/>
      <c r="HQ717" s="51"/>
      <c r="HR717" s="51"/>
      <c r="HS717" s="51"/>
      <c r="HT717" s="51"/>
      <c r="HU717" s="51"/>
      <c r="HV717" s="51"/>
      <c r="HW717" s="51"/>
      <c r="HX717" s="51"/>
      <c r="HY717" s="51"/>
      <c r="HZ717" s="51"/>
      <c r="IA717" s="51"/>
      <c r="IB717" s="51"/>
      <c r="IC717" s="51"/>
      <c r="ID717" s="51"/>
      <c r="IE717" s="51"/>
      <c r="IF717" s="51"/>
      <c r="IG717" s="51"/>
      <c r="IH717" s="51"/>
      <c r="II717" s="51"/>
      <c r="IJ717" s="51"/>
      <c r="IK717" s="51"/>
      <c r="IL717" s="51"/>
      <c r="IM717" s="51"/>
      <c r="IN717" s="51"/>
      <c r="IO717" s="51"/>
      <c r="IP717" s="51"/>
      <c r="IQ717" s="51"/>
      <c r="IR717" s="51"/>
      <c r="IS717" s="51"/>
      <c r="IT717" s="51"/>
      <c r="IU717" s="51"/>
    </row>
    <row r="718" spans="1:255" ht="12.75" customHeight="1" x14ac:dyDescent="0.2">
      <c r="A718" s="61"/>
      <c r="B718" s="61"/>
      <c r="C718" s="61"/>
      <c r="D718" s="61"/>
      <c r="E718" s="6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  <c r="GH718" s="51"/>
      <c r="GI718" s="51"/>
      <c r="GJ718" s="51"/>
      <c r="GK718" s="51"/>
      <c r="GL718" s="51"/>
      <c r="GM718" s="51"/>
      <c r="GN718" s="51"/>
      <c r="GO718" s="51"/>
      <c r="GP718" s="51"/>
      <c r="GQ718" s="51"/>
      <c r="GR718" s="51"/>
      <c r="GS718" s="51"/>
      <c r="GT718" s="51"/>
      <c r="GU718" s="51"/>
      <c r="GV718" s="51"/>
      <c r="GW718" s="51"/>
      <c r="GX718" s="51"/>
      <c r="GY718" s="51"/>
      <c r="GZ718" s="51"/>
      <c r="HA718" s="51"/>
      <c r="HB718" s="51"/>
      <c r="HC718" s="51"/>
      <c r="HD718" s="51"/>
      <c r="HE718" s="51"/>
      <c r="HF718" s="51"/>
      <c r="HG718" s="51"/>
      <c r="HH718" s="51"/>
      <c r="HI718" s="51"/>
      <c r="HJ718" s="51"/>
      <c r="HK718" s="51"/>
      <c r="HL718" s="51"/>
      <c r="HM718" s="51"/>
      <c r="HN718" s="51"/>
      <c r="HO718" s="51"/>
      <c r="HP718" s="51"/>
      <c r="HQ718" s="51"/>
      <c r="HR718" s="51"/>
      <c r="HS718" s="51"/>
      <c r="HT718" s="51"/>
      <c r="HU718" s="51"/>
      <c r="HV718" s="51"/>
      <c r="HW718" s="51"/>
      <c r="HX718" s="51"/>
      <c r="HY718" s="51"/>
      <c r="HZ718" s="51"/>
      <c r="IA718" s="51"/>
      <c r="IB718" s="51"/>
      <c r="IC718" s="51"/>
      <c r="ID718" s="51"/>
      <c r="IE718" s="51"/>
      <c r="IF718" s="51"/>
      <c r="IG718" s="51"/>
      <c r="IH718" s="51"/>
      <c r="II718" s="51"/>
      <c r="IJ718" s="51"/>
      <c r="IK718" s="51"/>
      <c r="IL718" s="51"/>
      <c r="IM718" s="51"/>
      <c r="IN718" s="51"/>
      <c r="IO718" s="51"/>
      <c r="IP718" s="51"/>
      <c r="IQ718" s="51"/>
      <c r="IR718" s="51"/>
      <c r="IS718" s="51"/>
      <c r="IT718" s="51"/>
      <c r="IU718" s="51"/>
    </row>
    <row r="719" spans="1:255" ht="12.75" customHeight="1" x14ac:dyDescent="0.2">
      <c r="A719" s="61"/>
      <c r="B719" s="61"/>
      <c r="C719" s="61"/>
      <c r="D719" s="61"/>
      <c r="E719" s="6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  <c r="GH719" s="51"/>
      <c r="GI719" s="51"/>
      <c r="GJ719" s="51"/>
      <c r="GK719" s="51"/>
      <c r="GL719" s="51"/>
      <c r="GM719" s="51"/>
      <c r="GN719" s="51"/>
      <c r="GO719" s="51"/>
      <c r="GP719" s="51"/>
      <c r="GQ719" s="51"/>
      <c r="GR719" s="51"/>
      <c r="GS719" s="51"/>
      <c r="GT719" s="51"/>
      <c r="GU719" s="51"/>
      <c r="GV719" s="51"/>
      <c r="GW719" s="51"/>
      <c r="GX719" s="51"/>
      <c r="GY719" s="51"/>
      <c r="GZ719" s="51"/>
      <c r="HA719" s="51"/>
      <c r="HB719" s="51"/>
      <c r="HC719" s="51"/>
      <c r="HD719" s="51"/>
      <c r="HE719" s="51"/>
      <c r="HF719" s="51"/>
      <c r="HG719" s="51"/>
      <c r="HH719" s="51"/>
      <c r="HI719" s="51"/>
      <c r="HJ719" s="51"/>
      <c r="HK719" s="51"/>
      <c r="HL719" s="51"/>
      <c r="HM719" s="51"/>
      <c r="HN719" s="51"/>
      <c r="HO719" s="51"/>
      <c r="HP719" s="51"/>
      <c r="HQ719" s="51"/>
      <c r="HR719" s="51"/>
      <c r="HS719" s="51"/>
      <c r="HT719" s="51"/>
      <c r="HU719" s="51"/>
      <c r="HV719" s="51"/>
      <c r="HW719" s="51"/>
      <c r="HX719" s="51"/>
      <c r="HY719" s="51"/>
      <c r="HZ719" s="51"/>
      <c r="IA719" s="51"/>
      <c r="IB719" s="51"/>
      <c r="IC719" s="51"/>
      <c r="ID719" s="51"/>
      <c r="IE719" s="51"/>
      <c r="IF719" s="51"/>
      <c r="IG719" s="51"/>
      <c r="IH719" s="51"/>
      <c r="II719" s="51"/>
      <c r="IJ719" s="51"/>
      <c r="IK719" s="51"/>
      <c r="IL719" s="51"/>
      <c r="IM719" s="51"/>
      <c r="IN719" s="51"/>
      <c r="IO719" s="51"/>
      <c r="IP719" s="51"/>
      <c r="IQ719" s="51"/>
      <c r="IR719" s="51"/>
      <c r="IS719" s="51"/>
      <c r="IT719" s="51"/>
      <c r="IU719" s="51"/>
    </row>
    <row r="720" spans="1:255" ht="12.75" customHeight="1" x14ac:dyDescent="0.2">
      <c r="A720" s="61"/>
      <c r="B720" s="61"/>
      <c r="C720" s="61"/>
      <c r="D720" s="61"/>
      <c r="E720" s="6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  <c r="GH720" s="51"/>
      <c r="GI720" s="51"/>
      <c r="GJ720" s="51"/>
      <c r="GK720" s="51"/>
      <c r="GL720" s="51"/>
      <c r="GM720" s="51"/>
      <c r="GN720" s="51"/>
      <c r="GO720" s="51"/>
      <c r="GP720" s="51"/>
      <c r="GQ720" s="51"/>
      <c r="GR720" s="51"/>
      <c r="GS720" s="51"/>
      <c r="GT720" s="51"/>
      <c r="GU720" s="51"/>
      <c r="GV720" s="51"/>
      <c r="GW720" s="51"/>
      <c r="GX720" s="51"/>
      <c r="GY720" s="51"/>
      <c r="GZ720" s="51"/>
      <c r="HA720" s="51"/>
      <c r="HB720" s="51"/>
      <c r="HC720" s="51"/>
      <c r="HD720" s="51"/>
      <c r="HE720" s="51"/>
      <c r="HF720" s="51"/>
      <c r="HG720" s="51"/>
      <c r="HH720" s="51"/>
      <c r="HI720" s="51"/>
      <c r="HJ720" s="51"/>
      <c r="HK720" s="51"/>
      <c r="HL720" s="51"/>
      <c r="HM720" s="51"/>
      <c r="HN720" s="51"/>
      <c r="HO720" s="51"/>
      <c r="HP720" s="51"/>
      <c r="HQ720" s="51"/>
      <c r="HR720" s="51"/>
      <c r="HS720" s="51"/>
      <c r="HT720" s="51"/>
      <c r="HU720" s="51"/>
      <c r="HV720" s="51"/>
      <c r="HW720" s="51"/>
      <c r="HX720" s="51"/>
      <c r="HY720" s="51"/>
      <c r="HZ720" s="51"/>
      <c r="IA720" s="51"/>
      <c r="IB720" s="51"/>
      <c r="IC720" s="51"/>
      <c r="ID720" s="51"/>
      <c r="IE720" s="51"/>
      <c r="IF720" s="51"/>
      <c r="IG720" s="51"/>
      <c r="IH720" s="51"/>
      <c r="II720" s="51"/>
      <c r="IJ720" s="51"/>
      <c r="IK720" s="51"/>
      <c r="IL720" s="51"/>
      <c r="IM720" s="51"/>
      <c r="IN720" s="51"/>
      <c r="IO720" s="51"/>
      <c r="IP720" s="51"/>
      <c r="IQ720" s="51"/>
      <c r="IR720" s="51"/>
      <c r="IS720" s="51"/>
      <c r="IT720" s="51"/>
      <c r="IU720" s="51"/>
    </row>
    <row r="721" spans="1:255" ht="12.75" customHeight="1" x14ac:dyDescent="0.2">
      <c r="A721" s="61"/>
      <c r="B721" s="61"/>
      <c r="C721" s="61"/>
      <c r="D721" s="61"/>
      <c r="E721" s="6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  <c r="GH721" s="51"/>
      <c r="GI721" s="51"/>
      <c r="GJ721" s="51"/>
      <c r="GK721" s="51"/>
      <c r="GL721" s="51"/>
      <c r="GM721" s="51"/>
      <c r="GN721" s="51"/>
      <c r="GO721" s="51"/>
      <c r="GP721" s="51"/>
      <c r="GQ721" s="51"/>
      <c r="GR721" s="51"/>
      <c r="GS721" s="51"/>
      <c r="GT721" s="51"/>
      <c r="GU721" s="51"/>
      <c r="GV721" s="51"/>
      <c r="GW721" s="51"/>
      <c r="GX721" s="51"/>
      <c r="GY721" s="51"/>
      <c r="GZ721" s="51"/>
      <c r="HA721" s="51"/>
      <c r="HB721" s="51"/>
      <c r="HC721" s="51"/>
      <c r="HD721" s="51"/>
      <c r="HE721" s="51"/>
      <c r="HF721" s="51"/>
      <c r="HG721" s="51"/>
      <c r="HH721" s="51"/>
      <c r="HI721" s="51"/>
      <c r="HJ721" s="51"/>
      <c r="HK721" s="51"/>
      <c r="HL721" s="51"/>
      <c r="HM721" s="51"/>
      <c r="HN721" s="51"/>
      <c r="HO721" s="51"/>
      <c r="HP721" s="51"/>
      <c r="HQ721" s="51"/>
      <c r="HR721" s="51"/>
      <c r="HS721" s="51"/>
      <c r="HT721" s="51"/>
      <c r="HU721" s="51"/>
      <c r="HV721" s="51"/>
      <c r="HW721" s="51"/>
      <c r="HX721" s="51"/>
      <c r="HY721" s="51"/>
      <c r="HZ721" s="51"/>
      <c r="IA721" s="51"/>
      <c r="IB721" s="51"/>
      <c r="IC721" s="51"/>
      <c r="ID721" s="51"/>
      <c r="IE721" s="51"/>
      <c r="IF721" s="51"/>
      <c r="IG721" s="51"/>
      <c r="IH721" s="51"/>
      <c r="II721" s="51"/>
      <c r="IJ721" s="51"/>
      <c r="IK721" s="51"/>
      <c r="IL721" s="51"/>
      <c r="IM721" s="51"/>
      <c r="IN721" s="51"/>
      <c r="IO721" s="51"/>
      <c r="IP721" s="51"/>
      <c r="IQ721" s="51"/>
      <c r="IR721" s="51"/>
      <c r="IS721" s="51"/>
      <c r="IT721" s="51"/>
      <c r="IU721" s="51"/>
    </row>
    <row r="722" spans="1:255" ht="12.75" customHeight="1" x14ac:dyDescent="0.2">
      <c r="A722" s="61"/>
      <c r="B722" s="61"/>
      <c r="C722" s="61"/>
      <c r="D722" s="61"/>
      <c r="E722" s="6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  <c r="GH722" s="51"/>
      <c r="GI722" s="51"/>
      <c r="GJ722" s="51"/>
      <c r="GK722" s="51"/>
      <c r="GL722" s="51"/>
      <c r="GM722" s="51"/>
      <c r="GN722" s="51"/>
      <c r="GO722" s="51"/>
      <c r="GP722" s="51"/>
      <c r="GQ722" s="51"/>
      <c r="GR722" s="51"/>
      <c r="GS722" s="51"/>
      <c r="GT722" s="51"/>
      <c r="GU722" s="51"/>
      <c r="GV722" s="51"/>
      <c r="GW722" s="51"/>
      <c r="GX722" s="51"/>
      <c r="GY722" s="51"/>
      <c r="GZ722" s="51"/>
      <c r="HA722" s="51"/>
      <c r="HB722" s="51"/>
      <c r="HC722" s="51"/>
      <c r="HD722" s="51"/>
      <c r="HE722" s="51"/>
      <c r="HF722" s="51"/>
      <c r="HG722" s="51"/>
      <c r="HH722" s="51"/>
      <c r="HI722" s="51"/>
      <c r="HJ722" s="51"/>
      <c r="HK722" s="51"/>
      <c r="HL722" s="51"/>
      <c r="HM722" s="51"/>
      <c r="HN722" s="51"/>
      <c r="HO722" s="51"/>
      <c r="HP722" s="51"/>
      <c r="HQ722" s="51"/>
      <c r="HR722" s="51"/>
      <c r="HS722" s="51"/>
      <c r="HT722" s="51"/>
      <c r="HU722" s="51"/>
      <c r="HV722" s="51"/>
      <c r="HW722" s="51"/>
      <c r="HX722" s="51"/>
      <c r="HY722" s="51"/>
      <c r="HZ722" s="51"/>
      <c r="IA722" s="51"/>
      <c r="IB722" s="51"/>
      <c r="IC722" s="51"/>
      <c r="ID722" s="51"/>
      <c r="IE722" s="51"/>
      <c r="IF722" s="51"/>
      <c r="IG722" s="51"/>
      <c r="IH722" s="51"/>
      <c r="II722" s="51"/>
      <c r="IJ722" s="51"/>
      <c r="IK722" s="51"/>
      <c r="IL722" s="51"/>
      <c r="IM722" s="51"/>
      <c r="IN722" s="51"/>
      <c r="IO722" s="51"/>
      <c r="IP722" s="51"/>
      <c r="IQ722" s="51"/>
      <c r="IR722" s="51"/>
      <c r="IS722" s="51"/>
      <c r="IT722" s="51"/>
      <c r="IU722" s="51"/>
    </row>
    <row r="723" spans="1:255" ht="12.75" customHeight="1" x14ac:dyDescent="0.2">
      <c r="A723" s="61"/>
      <c r="B723" s="61"/>
      <c r="C723" s="61"/>
      <c r="D723" s="61"/>
      <c r="E723" s="6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  <c r="GH723" s="51"/>
      <c r="GI723" s="51"/>
      <c r="GJ723" s="51"/>
      <c r="GK723" s="51"/>
      <c r="GL723" s="51"/>
      <c r="GM723" s="51"/>
      <c r="GN723" s="51"/>
      <c r="GO723" s="51"/>
      <c r="GP723" s="51"/>
      <c r="GQ723" s="51"/>
      <c r="GR723" s="51"/>
      <c r="GS723" s="51"/>
      <c r="GT723" s="51"/>
      <c r="GU723" s="51"/>
      <c r="GV723" s="51"/>
      <c r="GW723" s="51"/>
      <c r="GX723" s="51"/>
      <c r="GY723" s="51"/>
      <c r="GZ723" s="51"/>
      <c r="HA723" s="51"/>
      <c r="HB723" s="51"/>
      <c r="HC723" s="51"/>
      <c r="HD723" s="51"/>
      <c r="HE723" s="51"/>
      <c r="HF723" s="51"/>
      <c r="HG723" s="51"/>
      <c r="HH723" s="51"/>
      <c r="HI723" s="51"/>
      <c r="HJ723" s="51"/>
      <c r="HK723" s="51"/>
      <c r="HL723" s="51"/>
      <c r="HM723" s="51"/>
      <c r="HN723" s="51"/>
      <c r="HO723" s="51"/>
      <c r="HP723" s="51"/>
      <c r="HQ723" s="51"/>
      <c r="HR723" s="51"/>
      <c r="HS723" s="51"/>
      <c r="HT723" s="51"/>
      <c r="HU723" s="51"/>
      <c r="HV723" s="51"/>
      <c r="HW723" s="51"/>
      <c r="HX723" s="51"/>
      <c r="HY723" s="51"/>
      <c r="HZ723" s="51"/>
      <c r="IA723" s="51"/>
      <c r="IB723" s="51"/>
      <c r="IC723" s="51"/>
      <c r="ID723" s="51"/>
      <c r="IE723" s="51"/>
      <c r="IF723" s="51"/>
      <c r="IG723" s="51"/>
      <c r="IH723" s="51"/>
      <c r="II723" s="51"/>
      <c r="IJ723" s="51"/>
      <c r="IK723" s="51"/>
      <c r="IL723" s="51"/>
      <c r="IM723" s="51"/>
      <c r="IN723" s="51"/>
      <c r="IO723" s="51"/>
      <c r="IP723" s="51"/>
      <c r="IQ723" s="51"/>
      <c r="IR723" s="51"/>
      <c r="IS723" s="51"/>
      <c r="IT723" s="51"/>
      <c r="IU723" s="51"/>
    </row>
    <row r="724" spans="1:255" ht="12.75" customHeight="1" x14ac:dyDescent="0.2">
      <c r="A724" s="61"/>
      <c r="B724" s="61"/>
      <c r="C724" s="61"/>
      <c r="D724" s="61"/>
      <c r="E724" s="6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  <c r="GH724" s="51"/>
      <c r="GI724" s="51"/>
      <c r="GJ724" s="51"/>
      <c r="GK724" s="51"/>
      <c r="GL724" s="51"/>
      <c r="GM724" s="51"/>
      <c r="GN724" s="51"/>
      <c r="GO724" s="51"/>
      <c r="GP724" s="51"/>
      <c r="GQ724" s="51"/>
      <c r="GR724" s="51"/>
      <c r="GS724" s="51"/>
      <c r="GT724" s="51"/>
      <c r="GU724" s="51"/>
      <c r="GV724" s="51"/>
      <c r="GW724" s="51"/>
      <c r="GX724" s="51"/>
      <c r="GY724" s="51"/>
      <c r="GZ724" s="51"/>
      <c r="HA724" s="51"/>
      <c r="HB724" s="51"/>
      <c r="HC724" s="51"/>
      <c r="HD724" s="51"/>
      <c r="HE724" s="51"/>
      <c r="HF724" s="51"/>
      <c r="HG724" s="51"/>
      <c r="HH724" s="51"/>
      <c r="HI724" s="51"/>
      <c r="HJ724" s="51"/>
      <c r="HK724" s="51"/>
      <c r="HL724" s="51"/>
      <c r="HM724" s="51"/>
      <c r="HN724" s="51"/>
      <c r="HO724" s="51"/>
      <c r="HP724" s="51"/>
      <c r="HQ724" s="51"/>
      <c r="HR724" s="51"/>
      <c r="HS724" s="51"/>
      <c r="HT724" s="51"/>
      <c r="HU724" s="51"/>
      <c r="HV724" s="51"/>
      <c r="HW724" s="51"/>
      <c r="HX724" s="51"/>
      <c r="HY724" s="51"/>
      <c r="HZ724" s="51"/>
      <c r="IA724" s="51"/>
      <c r="IB724" s="51"/>
      <c r="IC724" s="51"/>
      <c r="ID724" s="51"/>
      <c r="IE724" s="51"/>
      <c r="IF724" s="51"/>
      <c r="IG724" s="51"/>
      <c r="IH724" s="51"/>
      <c r="II724" s="51"/>
      <c r="IJ724" s="51"/>
      <c r="IK724" s="51"/>
      <c r="IL724" s="51"/>
      <c r="IM724" s="51"/>
      <c r="IN724" s="51"/>
      <c r="IO724" s="51"/>
      <c r="IP724" s="51"/>
      <c r="IQ724" s="51"/>
      <c r="IR724" s="51"/>
      <c r="IS724" s="51"/>
      <c r="IT724" s="51"/>
      <c r="IU724" s="51"/>
    </row>
    <row r="725" spans="1:255" ht="12.75" customHeight="1" x14ac:dyDescent="0.2">
      <c r="A725" s="61"/>
      <c r="B725" s="61"/>
      <c r="C725" s="61"/>
      <c r="D725" s="61"/>
      <c r="E725" s="6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  <c r="GH725" s="51"/>
      <c r="GI725" s="51"/>
      <c r="GJ725" s="51"/>
      <c r="GK725" s="51"/>
      <c r="GL725" s="51"/>
      <c r="GM725" s="51"/>
      <c r="GN725" s="51"/>
      <c r="GO725" s="51"/>
      <c r="GP725" s="51"/>
      <c r="GQ725" s="51"/>
      <c r="GR725" s="51"/>
      <c r="GS725" s="51"/>
      <c r="GT725" s="51"/>
      <c r="GU725" s="51"/>
      <c r="GV725" s="51"/>
      <c r="GW725" s="51"/>
      <c r="GX725" s="51"/>
      <c r="GY725" s="51"/>
      <c r="GZ725" s="51"/>
      <c r="HA725" s="51"/>
      <c r="HB725" s="51"/>
      <c r="HC725" s="51"/>
      <c r="HD725" s="51"/>
      <c r="HE725" s="51"/>
      <c r="HF725" s="51"/>
      <c r="HG725" s="51"/>
      <c r="HH725" s="51"/>
      <c r="HI725" s="51"/>
      <c r="HJ725" s="51"/>
      <c r="HK725" s="51"/>
      <c r="HL725" s="51"/>
      <c r="HM725" s="51"/>
      <c r="HN725" s="51"/>
      <c r="HO725" s="51"/>
      <c r="HP725" s="51"/>
      <c r="HQ725" s="51"/>
      <c r="HR725" s="51"/>
      <c r="HS725" s="51"/>
      <c r="HT725" s="51"/>
      <c r="HU725" s="51"/>
      <c r="HV725" s="51"/>
      <c r="HW725" s="51"/>
      <c r="HX725" s="51"/>
      <c r="HY725" s="51"/>
      <c r="HZ725" s="51"/>
      <c r="IA725" s="51"/>
      <c r="IB725" s="51"/>
      <c r="IC725" s="51"/>
      <c r="ID725" s="51"/>
      <c r="IE725" s="51"/>
      <c r="IF725" s="51"/>
      <c r="IG725" s="51"/>
      <c r="IH725" s="51"/>
      <c r="II725" s="51"/>
      <c r="IJ725" s="51"/>
      <c r="IK725" s="51"/>
      <c r="IL725" s="51"/>
      <c r="IM725" s="51"/>
      <c r="IN725" s="51"/>
      <c r="IO725" s="51"/>
      <c r="IP725" s="51"/>
      <c r="IQ725" s="51"/>
      <c r="IR725" s="51"/>
      <c r="IS725" s="51"/>
      <c r="IT725" s="51"/>
      <c r="IU725" s="51"/>
    </row>
    <row r="726" spans="1:255" ht="12.75" customHeight="1" x14ac:dyDescent="0.2">
      <c r="A726" s="61"/>
      <c r="B726" s="61"/>
      <c r="C726" s="61"/>
      <c r="D726" s="61"/>
      <c r="E726" s="6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  <c r="GH726" s="51"/>
      <c r="GI726" s="51"/>
      <c r="GJ726" s="51"/>
      <c r="GK726" s="51"/>
      <c r="GL726" s="51"/>
      <c r="GM726" s="51"/>
      <c r="GN726" s="51"/>
      <c r="GO726" s="51"/>
      <c r="GP726" s="51"/>
      <c r="GQ726" s="51"/>
      <c r="GR726" s="51"/>
      <c r="GS726" s="51"/>
      <c r="GT726" s="51"/>
      <c r="GU726" s="51"/>
      <c r="GV726" s="51"/>
      <c r="GW726" s="51"/>
      <c r="GX726" s="51"/>
      <c r="GY726" s="51"/>
      <c r="GZ726" s="51"/>
      <c r="HA726" s="51"/>
      <c r="HB726" s="51"/>
      <c r="HC726" s="51"/>
      <c r="HD726" s="51"/>
      <c r="HE726" s="51"/>
      <c r="HF726" s="51"/>
      <c r="HG726" s="51"/>
      <c r="HH726" s="51"/>
      <c r="HI726" s="51"/>
      <c r="HJ726" s="51"/>
      <c r="HK726" s="51"/>
      <c r="HL726" s="51"/>
      <c r="HM726" s="51"/>
      <c r="HN726" s="51"/>
      <c r="HO726" s="51"/>
      <c r="HP726" s="51"/>
      <c r="HQ726" s="51"/>
      <c r="HR726" s="51"/>
      <c r="HS726" s="51"/>
      <c r="HT726" s="51"/>
      <c r="HU726" s="51"/>
      <c r="HV726" s="51"/>
      <c r="HW726" s="51"/>
      <c r="HX726" s="51"/>
      <c r="HY726" s="51"/>
      <c r="HZ726" s="51"/>
      <c r="IA726" s="51"/>
      <c r="IB726" s="51"/>
      <c r="IC726" s="51"/>
      <c r="ID726" s="51"/>
      <c r="IE726" s="51"/>
      <c r="IF726" s="51"/>
      <c r="IG726" s="51"/>
      <c r="IH726" s="51"/>
      <c r="II726" s="51"/>
      <c r="IJ726" s="51"/>
      <c r="IK726" s="51"/>
      <c r="IL726" s="51"/>
      <c r="IM726" s="51"/>
      <c r="IN726" s="51"/>
      <c r="IO726" s="51"/>
      <c r="IP726" s="51"/>
      <c r="IQ726" s="51"/>
      <c r="IR726" s="51"/>
      <c r="IS726" s="51"/>
      <c r="IT726" s="51"/>
      <c r="IU726" s="51"/>
    </row>
    <row r="727" spans="1:255" ht="12.75" customHeight="1" x14ac:dyDescent="0.2">
      <c r="A727" s="61"/>
      <c r="B727" s="61"/>
      <c r="C727" s="61"/>
      <c r="D727" s="61"/>
      <c r="E727" s="6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  <c r="GH727" s="51"/>
      <c r="GI727" s="51"/>
      <c r="GJ727" s="51"/>
      <c r="GK727" s="51"/>
      <c r="GL727" s="51"/>
      <c r="GM727" s="51"/>
      <c r="GN727" s="51"/>
      <c r="GO727" s="51"/>
      <c r="GP727" s="51"/>
      <c r="GQ727" s="51"/>
      <c r="GR727" s="51"/>
      <c r="GS727" s="51"/>
      <c r="GT727" s="51"/>
      <c r="GU727" s="51"/>
      <c r="GV727" s="51"/>
      <c r="GW727" s="51"/>
      <c r="GX727" s="51"/>
      <c r="GY727" s="51"/>
      <c r="GZ727" s="51"/>
      <c r="HA727" s="51"/>
      <c r="HB727" s="51"/>
      <c r="HC727" s="51"/>
      <c r="HD727" s="51"/>
      <c r="HE727" s="51"/>
      <c r="HF727" s="51"/>
      <c r="HG727" s="51"/>
      <c r="HH727" s="51"/>
      <c r="HI727" s="51"/>
      <c r="HJ727" s="51"/>
      <c r="HK727" s="51"/>
      <c r="HL727" s="51"/>
      <c r="HM727" s="51"/>
      <c r="HN727" s="51"/>
      <c r="HO727" s="51"/>
      <c r="HP727" s="51"/>
      <c r="HQ727" s="51"/>
      <c r="HR727" s="51"/>
      <c r="HS727" s="51"/>
      <c r="HT727" s="51"/>
      <c r="HU727" s="51"/>
      <c r="HV727" s="51"/>
      <c r="HW727" s="51"/>
      <c r="HX727" s="51"/>
      <c r="HY727" s="51"/>
      <c r="HZ727" s="51"/>
      <c r="IA727" s="51"/>
      <c r="IB727" s="51"/>
      <c r="IC727" s="51"/>
      <c r="ID727" s="51"/>
      <c r="IE727" s="51"/>
      <c r="IF727" s="51"/>
      <c r="IG727" s="51"/>
      <c r="IH727" s="51"/>
      <c r="II727" s="51"/>
      <c r="IJ727" s="51"/>
      <c r="IK727" s="51"/>
      <c r="IL727" s="51"/>
      <c r="IM727" s="51"/>
      <c r="IN727" s="51"/>
      <c r="IO727" s="51"/>
      <c r="IP727" s="51"/>
      <c r="IQ727" s="51"/>
      <c r="IR727" s="51"/>
      <c r="IS727" s="51"/>
      <c r="IT727" s="51"/>
      <c r="IU727" s="51"/>
    </row>
    <row r="728" spans="1:255" ht="12.75" customHeight="1" x14ac:dyDescent="0.2">
      <c r="A728" s="61"/>
      <c r="B728" s="61"/>
      <c r="C728" s="61"/>
      <c r="D728" s="61"/>
      <c r="E728" s="6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  <c r="GH728" s="51"/>
      <c r="GI728" s="51"/>
      <c r="GJ728" s="51"/>
      <c r="GK728" s="51"/>
      <c r="GL728" s="51"/>
      <c r="GM728" s="51"/>
      <c r="GN728" s="51"/>
      <c r="GO728" s="51"/>
      <c r="GP728" s="51"/>
      <c r="GQ728" s="51"/>
      <c r="GR728" s="51"/>
      <c r="GS728" s="51"/>
      <c r="GT728" s="51"/>
      <c r="GU728" s="51"/>
      <c r="GV728" s="51"/>
      <c r="GW728" s="51"/>
      <c r="GX728" s="51"/>
      <c r="GY728" s="51"/>
      <c r="GZ728" s="51"/>
      <c r="HA728" s="51"/>
      <c r="HB728" s="51"/>
      <c r="HC728" s="51"/>
      <c r="HD728" s="51"/>
      <c r="HE728" s="51"/>
      <c r="HF728" s="51"/>
      <c r="HG728" s="51"/>
      <c r="HH728" s="51"/>
      <c r="HI728" s="51"/>
      <c r="HJ728" s="51"/>
      <c r="HK728" s="51"/>
      <c r="HL728" s="51"/>
      <c r="HM728" s="51"/>
      <c r="HN728" s="51"/>
      <c r="HO728" s="51"/>
      <c r="HP728" s="51"/>
      <c r="HQ728" s="51"/>
      <c r="HR728" s="51"/>
      <c r="HS728" s="51"/>
      <c r="HT728" s="51"/>
      <c r="HU728" s="51"/>
      <c r="HV728" s="51"/>
      <c r="HW728" s="51"/>
      <c r="HX728" s="51"/>
      <c r="HY728" s="51"/>
      <c r="HZ728" s="51"/>
      <c r="IA728" s="51"/>
      <c r="IB728" s="51"/>
      <c r="IC728" s="51"/>
      <c r="ID728" s="51"/>
      <c r="IE728" s="51"/>
      <c r="IF728" s="51"/>
      <c r="IG728" s="51"/>
      <c r="IH728" s="51"/>
      <c r="II728" s="51"/>
      <c r="IJ728" s="51"/>
      <c r="IK728" s="51"/>
      <c r="IL728" s="51"/>
      <c r="IM728" s="51"/>
      <c r="IN728" s="51"/>
      <c r="IO728" s="51"/>
      <c r="IP728" s="51"/>
      <c r="IQ728" s="51"/>
      <c r="IR728" s="51"/>
      <c r="IS728" s="51"/>
      <c r="IT728" s="51"/>
      <c r="IU728" s="51"/>
    </row>
    <row r="729" spans="1:255" ht="12.75" customHeight="1" x14ac:dyDescent="0.2">
      <c r="A729" s="61"/>
      <c r="B729" s="61"/>
      <c r="C729" s="61"/>
      <c r="D729" s="61"/>
      <c r="E729" s="6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  <c r="GH729" s="51"/>
      <c r="GI729" s="51"/>
      <c r="GJ729" s="51"/>
      <c r="GK729" s="51"/>
      <c r="GL729" s="51"/>
      <c r="GM729" s="51"/>
      <c r="GN729" s="51"/>
      <c r="GO729" s="51"/>
      <c r="GP729" s="51"/>
      <c r="GQ729" s="51"/>
      <c r="GR729" s="51"/>
      <c r="GS729" s="51"/>
      <c r="GT729" s="51"/>
      <c r="GU729" s="51"/>
      <c r="GV729" s="51"/>
      <c r="GW729" s="51"/>
      <c r="GX729" s="51"/>
      <c r="GY729" s="51"/>
      <c r="GZ729" s="51"/>
      <c r="HA729" s="51"/>
      <c r="HB729" s="51"/>
      <c r="HC729" s="51"/>
      <c r="HD729" s="51"/>
      <c r="HE729" s="51"/>
      <c r="HF729" s="51"/>
      <c r="HG729" s="51"/>
      <c r="HH729" s="51"/>
      <c r="HI729" s="51"/>
      <c r="HJ729" s="51"/>
      <c r="HK729" s="51"/>
      <c r="HL729" s="51"/>
      <c r="HM729" s="51"/>
      <c r="HN729" s="51"/>
      <c r="HO729" s="51"/>
      <c r="HP729" s="51"/>
      <c r="HQ729" s="51"/>
      <c r="HR729" s="51"/>
      <c r="HS729" s="51"/>
      <c r="HT729" s="51"/>
      <c r="HU729" s="51"/>
      <c r="HV729" s="51"/>
      <c r="HW729" s="51"/>
      <c r="HX729" s="51"/>
      <c r="HY729" s="51"/>
      <c r="HZ729" s="51"/>
      <c r="IA729" s="51"/>
      <c r="IB729" s="51"/>
      <c r="IC729" s="51"/>
      <c r="ID729" s="51"/>
      <c r="IE729" s="51"/>
      <c r="IF729" s="51"/>
      <c r="IG729" s="51"/>
      <c r="IH729" s="51"/>
      <c r="II729" s="51"/>
      <c r="IJ729" s="51"/>
      <c r="IK729" s="51"/>
      <c r="IL729" s="51"/>
      <c r="IM729" s="51"/>
      <c r="IN729" s="51"/>
      <c r="IO729" s="51"/>
      <c r="IP729" s="51"/>
      <c r="IQ729" s="51"/>
      <c r="IR729" s="51"/>
      <c r="IS729" s="51"/>
      <c r="IT729" s="51"/>
      <c r="IU729" s="51"/>
    </row>
    <row r="730" spans="1:255" ht="12.75" customHeight="1" x14ac:dyDescent="0.2">
      <c r="A730" s="61"/>
      <c r="B730" s="61"/>
      <c r="C730" s="61"/>
      <c r="D730" s="61"/>
      <c r="E730" s="6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  <c r="GH730" s="51"/>
      <c r="GI730" s="51"/>
      <c r="GJ730" s="51"/>
      <c r="GK730" s="51"/>
      <c r="GL730" s="51"/>
      <c r="GM730" s="51"/>
      <c r="GN730" s="51"/>
      <c r="GO730" s="51"/>
      <c r="GP730" s="51"/>
      <c r="GQ730" s="51"/>
      <c r="GR730" s="51"/>
      <c r="GS730" s="51"/>
      <c r="GT730" s="51"/>
      <c r="GU730" s="51"/>
      <c r="GV730" s="51"/>
      <c r="GW730" s="51"/>
      <c r="GX730" s="51"/>
      <c r="GY730" s="51"/>
      <c r="GZ730" s="51"/>
      <c r="HA730" s="51"/>
      <c r="HB730" s="51"/>
      <c r="HC730" s="51"/>
      <c r="HD730" s="51"/>
      <c r="HE730" s="51"/>
      <c r="HF730" s="51"/>
      <c r="HG730" s="51"/>
      <c r="HH730" s="51"/>
      <c r="HI730" s="51"/>
      <c r="HJ730" s="51"/>
      <c r="HK730" s="51"/>
      <c r="HL730" s="51"/>
      <c r="HM730" s="51"/>
      <c r="HN730" s="51"/>
      <c r="HO730" s="51"/>
      <c r="HP730" s="51"/>
      <c r="HQ730" s="51"/>
      <c r="HR730" s="51"/>
      <c r="HS730" s="51"/>
      <c r="HT730" s="51"/>
      <c r="HU730" s="51"/>
      <c r="HV730" s="51"/>
      <c r="HW730" s="51"/>
      <c r="HX730" s="51"/>
      <c r="HY730" s="51"/>
      <c r="HZ730" s="51"/>
      <c r="IA730" s="51"/>
      <c r="IB730" s="51"/>
      <c r="IC730" s="51"/>
      <c r="ID730" s="51"/>
      <c r="IE730" s="51"/>
      <c r="IF730" s="51"/>
      <c r="IG730" s="51"/>
      <c r="IH730" s="51"/>
      <c r="II730" s="51"/>
      <c r="IJ730" s="51"/>
      <c r="IK730" s="51"/>
      <c r="IL730" s="51"/>
      <c r="IM730" s="51"/>
      <c r="IN730" s="51"/>
      <c r="IO730" s="51"/>
      <c r="IP730" s="51"/>
      <c r="IQ730" s="51"/>
      <c r="IR730" s="51"/>
      <c r="IS730" s="51"/>
      <c r="IT730" s="51"/>
      <c r="IU730" s="51"/>
    </row>
    <row r="731" spans="1:255" ht="12.75" customHeight="1" x14ac:dyDescent="0.2">
      <c r="A731" s="61"/>
      <c r="B731" s="61"/>
      <c r="C731" s="61"/>
      <c r="D731" s="61"/>
      <c r="E731" s="6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  <c r="GH731" s="51"/>
      <c r="GI731" s="51"/>
      <c r="GJ731" s="51"/>
      <c r="GK731" s="51"/>
      <c r="GL731" s="51"/>
      <c r="GM731" s="51"/>
      <c r="GN731" s="51"/>
      <c r="GO731" s="51"/>
      <c r="GP731" s="51"/>
      <c r="GQ731" s="51"/>
      <c r="GR731" s="51"/>
      <c r="GS731" s="51"/>
      <c r="GT731" s="51"/>
      <c r="GU731" s="51"/>
      <c r="GV731" s="51"/>
      <c r="GW731" s="51"/>
      <c r="GX731" s="51"/>
      <c r="GY731" s="51"/>
      <c r="GZ731" s="51"/>
      <c r="HA731" s="51"/>
      <c r="HB731" s="51"/>
      <c r="HC731" s="51"/>
      <c r="HD731" s="51"/>
      <c r="HE731" s="51"/>
      <c r="HF731" s="51"/>
      <c r="HG731" s="51"/>
      <c r="HH731" s="51"/>
      <c r="HI731" s="51"/>
      <c r="HJ731" s="51"/>
      <c r="HK731" s="51"/>
      <c r="HL731" s="51"/>
      <c r="HM731" s="51"/>
      <c r="HN731" s="51"/>
      <c r="HO731" s="51"/>
      <c r="HP731" s="51"/>
      <c r="HQ731" s="51"/>
      <c r="HR731" s="51"/>
      <c r="HS731" s="51"/>
      <c r="HT731" s="51"/>
      <c r="HU731" s="51"/>
      <c r="HV731" s="51"/>
      <c r="HW731" s="51"/>
      <c r="HX731" s="51"/>
      <c r="HY731" s="51"/>
      <c r="HZ731" s="51"/>
      <c r="IA731" s="51"/>
      <c r="IB731" s="51"/>
      <c r="IC731" s="51"/>
      <c r="ID731" s="51"/>
      <c r="IE731" s="51"/>
      <c r="IF731" s="51"/>
      <c r="IG731" s="51"/>
      <c r="IH731" s="51"/>
      <c r="II731" s="51"/>
      <c r="IJ731" s="51"/>
      <c r="IK731" s="51"/>
      <c r="IL731" s="51"/>
      <c r="IM731" s="51"/>
      <c r="IN731" s="51"/>
      <c r="IO731" s="51"/>
      <c r="IP731" s="51"/>
      <c r="IQ731" s="51"/>
      <c r="IR731" s="51"/>
      <c r="IS731" s="51"/>
      <c r="IT731" s="51"/>
      <c r="IU731" s="51"/>
    </row>
    <row r="732" spans="1:255" ht="12.75" customHeight="1" x14ac:dyDescent="0.2">
      <c r="A732" s="61"/>
      <c r="B732" s="61"/>
      <c r="C732" s="61"/>
      <c r="D732" s="61"/>
      <c r="E732" s="6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  <c r="GH732" s="51"/>
      <c r="GI732" s="51"/>
      <c r="GJ732" s="51"/>
      <c r="GK732" s="51"/>
      <c r="GL732" s="51"/>
      <c r="GM732" s="51"/>
      <c r="GN732" s="51"/>
      <c r="GO732" s="51"/>
      <c r="GP732" s="51"/>
      <c r="GQ732" s="51"/>
      <c r="GR732" s="51"/>
      <c r="GS732" s="51"/>
      <c r="GT732" s="51"/>
      <c r="GU732" s="51"/>
      <c r="GV732" s="51"/>
      <c r="GW732" s="51"/>
      <c r="GX732" s="51"/>
      <c r="GY732" s="51"/>
      <c r="GZ732" s="51"/>
      <c r="HA732" s="51"/>
      <c r="HB732" s="51"/>
      <c r="HC732" s="51"/>
      <c r="HD732" s="51"/>
      <c r="HE732" s="51"/>
      <c r="HF732" s="51"/>
      <c r="HG732" s="51"/>
      <c r="HH732" s="51"/>
      <c r="HI732" s="51"/>
      <c r="HJ732" s="51"/>
      <c r="HK732" s="51"/>
      <c r="HL732" s="51"/>
      <c r="HM732" s="51"/>
      <c r="HN732" s="51"/>
      <c r="HO732" s="51"/>
      <c r="HP732" s="51"/>
      <c r="HQ732" s="51"/>
      <c r="HR732" s="51"/>
      <c r="HS732" s="51"/>
      <c r="HT732" s="51"/>
      <c r="HU732" s="51"/>
      <c r="HV732" s="51"/>
      <c r="HW732" s="51"/>
      <c r="HX732" s="51"/>
      <c r="HY732" s="51"/>
      <c r="HZ732" s="51"/>
      <c r="IA732" s="51"/>
      <c r="IB732" s="51"/>
      <c r="IC732" s="51"/>
      <c r="ID732" s="51"/>
      <c r="IE732" s="51"/>
      <c r="IF732" s="51"/>
      <c r="IG732" s="51"/>
      <c r="IH732" s="51"/>
      <c r="II732" s="51"/>
      <c r="IJ732" s="51"/>
      <c r="IK732" s="51"/>
      <c r="IL732" s="51"/>
      <c r="IM732" s="51"/>
      <c r="IN732" s="51"/>
      <c r="IO732" s="51"/>
      <c r="IP732" s="51"/>
      <c r="IQ732" s="51"/>
      <c r="IR732" s="51"/>
      <c r="IS732" s="51"/>
      <c r="IT732" s="51"/>
      <c r="IU732" s="51"/>
    </row>
    <row r="733" spans="1:255" ht="12.75" customHeight="1" x14ac:dyDescent="0.2">
      <c r="A733" s="61"/>
      <c r="B733" s="61"/>
      <c r="C733" s="61"/>
      <c r="D733" s="61"/>
      <c r="E733" s="6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  <c r="GH733" s="51"/>
      <c r="GI733" s="51"/>
      <c r="GJ733" s="51"/>
      <c r="GK733" s="51"/>
      <c r="GL733" s="51"/>
      <c r="GM733" s="51"/>
      <c r="GN733" s="51"/>
      <c r="GO733" s="51"/>
      <c r="GP733" s="51"/>
      <c r="GQ733" s="51"/>
      <c r="GR733" s="51"/>
      <c r="GS733" s="51"/>
      <c r="GT733" s="51"/>
      <c r="GU733" s="51"/>
      <c r="GV733" s="51"/>
      <c r="GW733" s="51"/>
      <c r="GX733" s="51"/>
      <c r="GY733" s="51"/>
      <c r="GZ733" s="51"/>
      <c r="HA733" s="51"/>
      <c r="HB733" s="51"/>
      <c r="HC733" s="51"/>
      <c r="HD733" s="51"/>
      <c r="HE733" s="51"/>
      <c r="HF733" s="51"/>
      <c r="HG733" s="51"/>
      <c r="HH733" s="51"/>
      <c r="HI733" s="51"/>
      <c r="HJ733" s="51"/>
      <c r="HK733" s="51"/>
      <c r="HL733" s="51"/>
      <c r="HM733" s="51"/>
      <c r="HN733" s="51"/>
      <c r="HO733" s="51"/>
      <c r="HP733" s="51"/>
      <c r="HQ733" s="51"/>
      <c r="HR733" s="51"/>
      <c r="HS733" s="51"/>
      <c r="HT733" s="51"/>
      <c r="HU733" s="51"/>
      <c r="HV733" s="51"/>
      <c r="HW733" s="51"/>
      <c r="HX733" s="51"/>
      <c r="HY733" s="51"/>
      <c r="HZ733" s="51"/>
      <c r="IA733" s="51"/>
      <c r="IB733" s="51"/>
      <c r="IC733" s="51"/>
      <c r="ID733" s="51"/>
      <c r="IE733" s="51"/>
      <c r="IF733" s="51"/>
      <c r="IG733" s="51"/>
      <c r="IH733" s="51"/>
      <c r="II733" s="51"/>
      <c r="IJ733" s="51"/>
      <c r="IK733" s="51"/>
      <c r="IL733" s="51"/>
      <c r="IM733" s="51"/>
      <c r="IN733" s="51"/>
      <c r="IO733" s="51"/>
      <c r="IP733" s="51"/>
      <c r="IQ733" s="51"/>
      <c r="IR733" s="51"/>
      <c r="IS733" s="51"/>
      <c r="IT733" s="51"/>
      <c r="IU733" s="51"/>
    </row>
    <row r="734" spans="1:255" ht="12.75" customHeight="1" x14ac:dyDescent="0.2">
      <c r="A734" s="61"/>
      <c r="B734" s="61"/>
      <c r="C734" s="61"/>
      <c r="D734" s="61"/>
      <c r="E734" s="6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  <c r="GH734" s="51"/>
      <c r="GI734" s="51"/>
      <c r="GJ734" s="51"/>
      <c r="GK734" s="51"/>
      <c r="GL734" s="51"/>
      <c r="GM734" s="51"/>
      <c r="GN734" s="51"/>
      <c r="GO734" s="51"/>
      <c r="GP734" s="51"/>
      <c r="GQ734" s="51"/>
      <c r="GR734" s="51"/>
      <c r="GS734" s="51"/>
      <c r="GT734" s="51"/>
      <c r="GU734" s="51"/>
      <c r="GV734" s="51"/>
      <c r="GW734" s="51"/>
      <c r="GX734" s="51"/>
      <c r="GY734" s="51"/>
      <c r="GZ734" s="51"/>
      <c r="HA734" s="51"/>
      <c r="HB734" s="51"/>
      <c r="HC734" s="51"/>
      <c r="HD734" s="51"/>
      <c r="HE734" s="51"/>
      <c r="HF734" s="51"/>
      <c r="HG734" s="51"/>
      <c r="HH734" s="51"/>
      <c r="HI734" s="51"/>
      <c r="HJ734" s="51"/>
      <c r="HK734" s="51"/>
      <c r="HL734" s="51"/>
      <c r="HM734" s="51"/>
      <c r="HN734" s="51"/>
      <c r="HO734" s="51"/>
      <c r="HP734" s="51"/>
      <c r="HQ734" s="51"/>
      <c r="HR734" s="51"/>
      <c r="HS734" s="51"/>
      <c r="HT734" s="51"/>
      <c r="HU734" s="51"/>
      <c r="HV734" s="51"/>
      <c r="HW734" s="51"/>
      <c r="HX734" s="51"/>
      <c r="HY734" s="51"/>
      <c r="HZ734" s="51"/>
      <c r="IA734" s="51"/>
      <c r="IB734" s="51"/>
      <c r="IC734" s="51"/>
      <c r="ID734" s="51"/>
      <c r="IE734" s="51"/>
      <c r="IF734" s="51"/>
      <c r="IG734" s="51"/>
      <c r="IH734" s="51"/>
      <c r="II734" s="51"/>
      <c r="IJ734" s="51"/>
      <c r="IK734" s="51"/>
      <c r="IL734" s="51"/>
      <c r="IM734" s="51"/>
      <c r="IN734" s="51"/>
      <c r="IO734" s="51"/>
      <c r="IP734" s="51"/>
      <c r="IQ734" s="51"/>
      <c r="IR734" s="51"/>
      <c r="IS734" s="51"/>
      <c r="IT734" s="51"/>
      <c r="IU734" s="51"/>
    </row>
    <row r="735" spans="1:255" ht="12.75" customHeight="1" x14ac:dyDescent="0.2">
      <c r="A735" s="61"/>
      <c r="B735" s="61"/>
      <c r="C735" s="61"/>
      <c r="D735" s="61"/>
      <c r="E735" s="6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  <c r="GH735" s="51"/>
      <c r="GI735" s="51"/>
      <c r="GJ735" s="51"/>
      <c r="GK735" s="51"/>
      <c r="GL735" s="51"/>
      <c r="GM735" s="51"/>
      <c r="GN735" s="51"/>
      <c r="GO735" s="51"/>
      <c r="GP735" s="51"/>
      <c r="GQ735" s="51"/>
      <c r="GR735" s="51"/>
      <c r="GS735" s="51"/>
      <c r="GT735" s="51"/>
      <c r="GU735" s="51"/>
      <c r="GV735" s="51"/>
      <c r="GW735" s="51"/>
      <c r="GX735" s="51"/>
      <c r="GY735" s="51"/>
      <c r="GZ735" s="51"/>
      <c r="HA735" s="51"/>
      <c r="HB735" s="51"/>
      <c r="HC735" s="51"/>
      <c r="HD735" s="51"/>
      <c r="HE735" s="51"/>
      <c r="HF735" s="51"/>
      <c r="HG735" s="51"/>
      <c r="HH735" s="51"/>
      <c r="HI735" s="51"/>
      <c r="HJ735" s="51"/>
      <c r="HK735" s="51"/>
      <c r="HL735" s="51"/>
      <c r="HM735" s="51"/>
      <c r="HN735" s="51"/>
      <c r="HO735" s="51"/>
      <c r="HP735" s="51"/>
      <c r="HQ735" s="51"/>
      <c r="HR735" s="51"/>
      <c r="HS735" s="51"/>
      <c r="HT735" s="51"/>
      <c r="HU735" s="51"/>
      <c r="HV735" s="51"/>
      <c r="HW735" s="51"/>
      <c r="HX735" s="51"/>
      <c r="HY735" s="51"/>
      <c r="HZ735" s="51"/>
      <c r="IA735" s="51"/>
      <c r="IB735" s="51"/>
      <c r="IC735" s="51"/>
      <c r="ID735" s="51"/>
      <c r="IE735" s="51"/>
      <c r="IF735" s="51"/>
      <c r="IG735" s="51"/>
      <c r="IH735" s="51"/>
      <c r="II735" s="51"/>
      <c r="IJ735" s="51"/>
      <c r="IK735" s="51"/>
      <c r="IL735" s="51"/>
      <c r="IM735" s="51"/>
      <c r="IN735" s="51"/>
      <c r="IO735" s="51"/>
      <c r="IP735" s="51"/>
      <c r="IQ735" s="51"/>
      <c r="IR735" s="51"/>
      <c r="IS735" s="51"/>
      <c r="IT735" s="51"/>
      <c r="IU735" s="51"/>
    </row>
    <row r="736" spans="1:255" ht="12.75" customHeight="1" x14ac:dyDescent="0.2">
      <c r="A736" s="61"/>
      <c r="B736" s="61"/>
      <c r="C736" s="61"/>
      <c r="D736" s="61"/>
      <c r="E736" s="6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  <c r="GH736" s="51"/>
      <c r="GI736" s="51"/>
      <c r="GJ736" s="51"/>
      <c r="GK736" s="51"/>
      <c r="GL736" s="51"/>
      <c r="GM736" s="51"/>
      <c r="GN736" s="51"/>
      <c r="GO736" s="51"/>
      <c r="GP736" s="51"/>
      <c r="GQ736" s="51"/>
      <c r="GR736" s="51"/>
      <c r="GS736" s="51"/>
      <c r="GT736" s="51"/>
      <c r="GU736" s="51"/>
      <c r="GV736" s="51"/>
      <c r="GW736" s="51"/>
      <c r="GX736" s="51"/>
      <c r="GY736" s="51"/>
      <c r="GZ736" s="51"/>
      <c r="HA736" s="51"/>
      <c r="HB736" s="51"/>
      <c r="HC736" s="51"/>
      <c r="HD736" s="51"/>
      <c r="HE736" s="51"/>
      <c r="HF736" s="51"/>
      <c r="HG736" s="51"/>
      <c r="HH736" s="51"/>
      <c r="HI736" s="51"/>
      <c r="HJ736" s="51"/>
      <c r="HK736" s="51"/>
      <c r="HL736" s="51"/>
      <c r="HM736" s="51"/>
      <c r="HN736" s="51"/>
      <c r="HO736" s="51"/>
      <c r="HP736" s="51"/>
      <c r="HQ736" s="51"/>
      <c r="HR736" s="51"/>
      <c r="HS736" s="51"/>
      <c r="HT736" s="51"/>
      <c r="HU736" s="51"/>
      <c r="HV736" s="51"/>
      <c r="HW736" s="51"/>
      <c r="HX736" s="51"/>
      <c r="HY736" s="51"/>
      <c r="HZ736" s="51"/>
      <c r="IA736" s="51"/>
      <c r="IB736" s="51"/>
      <c r="IC736" s="51"/>
      <c r="ID736" s="51"/>
      <c r="IE736" s="51"/>
      <c r="IF736" s="51"/>
      <c r="IG736" s="51"/>
      <c r="IH736" s="51"/>
      <c r="II736" s="51"/>
      <c r="IJ736" s="51"/>
      <c r="IK736" s="51"/>
      <c r="IL736" s="51"/>
      <c r="IM736" s="51"/>
      <c r="IN736" s="51"/>
      <c r="IO736" s="51"/>
      <c r="IP736" s="51"/>
      <c r="IQ736" s="51"/>
      <c r="IR736" s="51"/>
      <c r="IS736" s="51"/>
      <c r="IT736" s="51"/>
      <c r="IU736" s="51"/>
    </row>
    <row r="737" spans="1:255" ht="12.75" customHeight="1" x14ac:dyDescent="0.2">
      <c r="A737" s="61"/>
      <c r="B737" s="61"/>
      <c r="C737" s="61"/>
      <c r="D737" s="61"/>
      <c r="E737" s="6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  <c r="GH737" s="51"/>
      <c r="GI737" s="51"/>
      <c r="GJ737" s="51"/>
      <c r="GK737" s="51"/>
      <c r="GL737" s="51"/>
      <c r="GM737" s="51"/>
      <c r="GN737" s="51"/>
      <c r="GO737" s="51"/>
      <c r="GP737" s="51"/>
      <c r="GQ737" s="51"/>
      <c r="GR737" s="51"/>
      <c r="GS737" s="51"/>
      <c r="GT737" s="51"/>
      <c r="GU737" s="51"/>
      <c r="GV737" s="51"/>
      <c r="GW737" s="51"/>
      <c r="GX737" s="51"/>
      <c r="GY737" s="51"/>
      <c r="GZ737" s="51"/>
      <c r="HA737" s="51"/>
      <c r="HB737" s="51"/>
      <c r="HC737" s="51"/>
      <c r="HD737" s="51"/>
      <c r="HE737" s="51"/>
      <c r="HF737" s="51"/>
      <c r="HG737" s="51"/>
      <c r="HH737" s="51"/>
      <c r="HI737" s="51"/>
      <c r="HJ737" s="51"/>
      <c r="HK737" s="51"/>
      <c r="HL737" s="51"/>
      <c r="HM737" s="51"/>
      <c r="HN737" s="51"/>
      <c r="HO737" s="51"/>
      <c r="HP737" s="51"/>
      <c r="HQ737" s="51"/>
      <c r="HR737" s="51"/>
      <c r="HS737" s="51"/>
      <c r="HT737" s="51"/>
      <c r="HU737" s="51"/>
      <c r="HV737" s="51"/>
      <c r="HW737" s="51"/>
      <c r="HX737" s="51"/>
      <c r="HY737" s="51"/>
      <c r="HZ737" s="51"/>
      <c r="IA737" s="51"/>
      <c r="IB737" s="51"/>
      <c r="IC737" s="51"/>
      <c r="ID737" s="51"/>
      <c r="IE737" s="51"/>
      <c r="IF737" s="51"/>
      <c r="IG737" s="51"/>
      <c r="IH737" s="51"/>
      <c r="II737" s="51"/>
      <c r="IJ737" s="51"/>
      <c r="IK737" s="51"/>
      <c r="IL737" s="51"/>
      <c r="IM737" s="51"/>
      <c r="IN737" s="51"/>
      <c r="IO737" s="51"/>
      <c r="IP737" s="51"/>
      <c r="IQ737" s="51"/>
      <c r="IR737" s="51"/>
      <c r="IS737" s="51"/>
      <c r="IT737" s="51"/>
      <c r="IU737" s="51"/>
    </row>
    <row r="738" spans="1:255" ht="12.75" customHeight="1" x14ac:dyDescent="0.2">
      <c r="A738" s="61"/>
      <c r="B738" s="61"/>
      <c r="C738" s="61"/>
      <c r="D738" s="61"/>
      <c r="E738" s="6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  <c r="GH738" s="51"/>
      <c r="GI738" s="51"/>
      <c r="GJ738" s="51"/>
      <c r="GK738" s="51"/>
      <c r="GL738" s="51"/>
      <c r="GM738" s="51"/>
      <c r="GN738" s="51"/>
      <c r="GO738" s="51"/>
      <c r="GP738" s="51"/>
      <c r="GQ738" s="51"/>
      <c r="GR738" s="51"/>
      <c r="GS738" s="51"/>
      <c r="GT738" s="51"/>
      <c r="GU738" s="51"/>
      <c r="GV738" s="51"/>
      <c r="GW738" s="51"/>
      <c r="GX738" s="51"/>
      <c r="GY738" s="51"/>
      <c r="GZ738" s="51"/>
      <c r="HA738" s="51"/>
      <c r="HB738" s="51"/>
      <c r="HC738" s="51"/>
      <c r="HD738" s="51"/>
      <c r="HE738" s="51"/>
      <c r="HF738" s="51"/>
      <c r="HG738" s="51"/>
      <c r="HH738" s="51"/>
      <c r="HI738" s="51"/>
      <c r="HJ738" s="51"/>
      <c r="HK738" s="51"/>
      <c r="HL738" s="51"/>
      <c r="HM738" s="51"/>
      <c r="HN738" s="51"/>
      <c r="HO738" s="51"/>
      <c r="HP738" s="51"/>
      <c r="HQ738" s="51"/>
      <c r="HR738" s="51"/>
      <c r="HS738" s="51"/>
      <c r="HT738" s="51"/>
      <c r="HU738" s="51"/>
      <c r="HV738" s="51"/>
      <c r="HW738" s="51"/>
      <c r="HX738" s="51"/>
      <c r="HY738" s="51"/>
      <c r="HZ738" s="51"/>
      <c r="IA738" s="51"/>
      <c r="IB738" s="51"/>
      <c r="IC738" s="51"/>
      <c r="ID738" s="51"/>
      <c r="IE738" s="51"/>
      <c r="IF738" s="51"/>
      <c r="IG738" s="51"/>
      <c r="IH738" s="51"/>
      <c r="II738" s="51"/>
      <c r="IJ738" s="51"/>
      <c r="IK738" s="51"/>
      <c r="IL738" s="51"/>
      <c r="IM738" s="51"/>
      <c r="IN738" s="51"/>
      <c r="IO738" s="51"/>
      <c r="IP738" s="51"/>
      <c r="IQ738" s="51"/>
      <c r="IR738" s="51"/>
      <c r="IS738" s="51"/>
      <c r="IT738" s="51"/>
      <c r="IU738" s="51"/>
    </row>
    <row r="739" spans="1:255" ht="12.75" customHeight="1" x14ac:dyDescent="0.2">
      <c r="A739" s="61"/>
      <c r="B739" s="61"/>
      <c r="C739" s="61"/>
      <c r="D739" s="61"/>
      <c r="E739" s="6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  <c r="GH739" s="51"/>
      <c r="GI739" s="51"/>
      <c r="GJ739" s="51"/>
      <c r="GK739" s="51"/>
      <c r="GL739" s="51"/>
      <c r="GM739" s="51"/>
      <c r="GN739" s="51"/>
      <c r="GO739" s="51"/>
      <c r="GP739" s="51"/>
      <c r="GQ739" s="51"/>
      <c r="GR739" s="51"/>
      <c r="GS739" s="51"/>
      <c r="GT739" s="51"/>
      <c r="GU739" s="51"/>
      <c r="GV739" s="51"/>
      <c r="GW739" s="51"/>
      <c r="GX739" s="51"/>
      <c r="GY739" s="51"/>
      <c r="GZ739" s="51"/>
      <c r="HA739" s="51"/>
      <c r="HB739" s="51"/>
      <c r="HC739" s="51"/>
      <c r="HD739" s="51"/>
      <c r="HE739" s="51"/>
      <c r="HF739" s="51"/>
      <c r="HG739" s="51"/>
      <c r="HH739" s="51"/>
      <c r="HI739" s="51"/>
      <c r="HJ739" s="51"/>
      <c r="HK739" s="51"/>
      <c r="HL739" s="51"/>
      <c r="HM739" s="51"/>
      <c r="HN739" s="51"/>
      <c r="HO739" s="51"/>
      <c r="HP739" s="51"/>
      <c r="HQ739" s="51"/>
      <c r="HR739" s="51"/>
      <c r="HS739" s="51"/>
      <c r="HT739" s="51"/>
      <c r="HU739" s="51"/>
      <c r="HV739" s="51"/>
      <c r="HW739" s="51"/>
      <c r="HX739" s="51"/>
      <c r="HY739" s="51"/>
      <c r="HZ739" s="51"/>
      <c r="IA739" s="51"/>
      <c r="IB739" s="51"/>
      <c r="IC739" s="51"/>
      <c r="ID739" s="51"/>
      <c r="IE739" s="51"/>
      <c r="IF739" s="51"/>
      <c r="IG739" s="51"/>
      <c r="IH739" s="51"/>
      <c r="II739" s="51"/>
      <c r="IJ739" s="51"/>
      <c r="IK739" s="51"/>
      <c r="IL739" s="51"/>
      <c r="IM739" s="51"/>
      <c r="IN739" s="51"/>
      <c r="IO739" s="51"/>
      <c r="IP739" s="51"/>
      <c r="IQ739" s="51"/>
      <c r="IR739" s="51"/>
      <c r="IS739" s="51"/>
      <c r="IT739" s="51"/>
      <c r="IU739" s="51"/>
    </row>
    <row r="740" spans="1:255" ht="12.75" customHeight="1" x14ac:dyDescent="0.2">
      <c r="A740" s="61"/>
      <c r="B740" s="61"/>
      <c r="C740" s="61"/>
      <c r="D740" s="61"/>
      <c r="E740" s="6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  <c r="GH740" s="51"/>
      <c r="GI740" s="51"/>
      <c r="GJ740" s="51"/>
      <c r="GK740" s="51"/>
      <c r="GL740" s="51"/>
      <c r="GM740" s="51"/>
      <c r="GN740" s="51"/>
      <c r="GO740" s="51"/>
      <c r="GP740" s="51"/>
      <c r="GQ740" s="51"/>
      <c r="GR740" s="51"/>
      <c r="GS740" s="51"/>
      <c r="GT740" s="51"/>
      <c r="GU740" s="51"/>
      <c r="GV740" s="51"/>
      <c r="GW740" s="51"/>
      <c r="GX740" s="51"/>
      <c r="GY740" s="51"/>
      <c r="GZ740" s="51"/>
      <c r="HA740" s="51"/>
      <c r="HB740" s="51"/>
      <c r="HC740" s="51"/>
      <c r="HD740" s="51"/>
      <c r="HE740" s="51"/>
      <c r="HF740" s="51"/>
      <c r="HG740" s="51"/>
      <c r="HH740" s="51"/>
      <c r="HI740" s="51"/>
      <c r="HJ740" s="51"/>
      <c r="HK740" s="51"/>
      <c r="HL740" s="51"/>
      <c r="HM740" s="51"/>
      <c r="HN740" s="51"/>
      <c r="HO740" s="51"/>
      <c r="HP740" s="51"/>
      <c r="HQ740" s="51"/>
      <c r="HR740" s="51"/>
      <c r="HS740" s="51"/>
      <c r="HT740" s="51"/>
      <c r="HU740" s="51"/>
      <c r="HV740" s="51"/>
      <c r="HW740" s="51"/>
      <c r="HX740" s="51"/>
      <c r="HY740" s="51"/>
      <c r="HZ740" s="51"/>
      <c r="IA740" s="51"/>
      <c r="IB740" s="51"/>
      <c r="IC740" s="51"/>
      <c r="ID740" s="51"/>
      <c r="IE740" s="51"/>
      <c r="IF740" s="51"/>
      <c r="IG740" s="51"/>
      <c r="IH740" s="51"/>
      <c r="II740" s="51"/>
      <c r="IJ740" s="51"/>
      <c r="IK740" s="51"/>
      <c r="IL740" s="51"/>
      <c r="IM740" s="51"/>
      <c r="IN740" s="51"/>
      <c r="IO740" s="51"/>
      <c r="IP740" s="51"/>
      <c r="IQ740" s="51"/>
      <c r="IR740" s="51"/>
      <c r="IS740" s="51"/>
      <c r="IT740" s="51"/>
      <c r="IU740" s="51"/>
    </row>
    <row r="741" spans="1:255" ht="12.75" customHeight="1" x14ac:dyDescent="0.2">
      <c r="A741" s="61"/>
      <c r="B741" s="61"/>
      <c r="C741" s="61"/>
      <c r="D741" s="61"/>
      <c r="E741" s="6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  <c r="GH741" s="51"/>
      <c r="GI741" s="51"/>
      <c r="GJ741" s="51"/>
      <c r="GK741" s="51"/>
      <c r="GL741" s="51"/>
      <c r="GM741" s="51"/>
      <c r="GN741" s="51"/>
      <c r="GO741" s="51"/>
      <c r="GP741" s="51"/>
      <c r="GQ741" s="51"/>
      <c r="GR741" s="51"/>
      <c r="GS741" s="51"/>
      <c r="GT741" s="51"/>
      <c r="GU741" s="51"/>
      <c r="GV741" s="51"/>
      <c r="GW741" s="51"/>
      <c r="GX741" s="51"/>
      <c r="GY741" s="51"/>
      <c r="GZ741" s="51"/>
      <c r="HA741" s="51"/>
      <c r="HB741" s="51"/>
      <c r="HC741" s="51"/>
      <c r="HD741" s="51"/>
      <c r="HE741" s="51"/>
      <c r="HF741" s="51"/>
      <c r="HG741" s="51"/>
      <c r="HH741" s="51"/>
      <c r="HI741" s="51"/>
      <c r="HJ741" s="51"/>
      <c r="HK741" s="51"/>
      <c r="HL741" s="51"/>
      <c r="HM741" s="51"/>
      <c r="HN741" s="51"/>
      <c r="HO741" s="51"/>
      <c r="HP741" s="51"/>
      <c r="HQ741" s="51"/>
      <c r="HR741" s="51"/>
      <c r="HS741" s="51"/>
      <c r="HT741" s="51"/>
      <c r="HU741" s="51"/>
      <c r="HV741" s="51"/>
      <c r="HW741" s="51"/>
      <c r="HX741" s="51"/>
      <c r="HY741" s="51"/>
      <c r="HZ741" s="51"/>
      <c r="IA741" s="51"/>
      <c r="IB741" s="51"/>
      <c r="IC741" s="51"/>
      <c r="ID741" s="51"/>
      <c r="IE741" s="51"/>
      <c r="IF741" s="51"/>
      <c r="IG741" s="51"/>
      <c r="IH741" s="51"/>
      <c r="II741" s="51"/>
      <c r="IJ741" s="51"/>
      <c r="IK741" s="51"/>
      <c r="IL741" s="51"/>
      <c r="IM741" s="51"/>
      <c r="IN741" s="51"/>
      <c r="IO741" s="51"/>
      <c r="IP741" s="51"/>
      <c r="IQ741" s="51"/>
      <c r="IR741" s="51"/>
      <c r="IS741" s="51"/>
      <c r="IT741" s="51"/>
      <c r="IU741" s="51"/>
    </row>
    <row r="742" spans="1:255" ht="12.75" customHeight="1" x14ac:dyDescent="0.2">
      <c r="A742" s="61"/>
      <c r="B742" s="61"/>
      <c r="C742" s="61"/>
      <c r="D742" s="61"/>
      <c r="E742" s="6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  <c r="GH742" s="51"/>
      <c r="GI742" s="51"/>
      <c r="GJ742" s="51"/>
      <c r="GK742" s="51"/>
      <c r="GL742" s="51"/>
      <c r="GM742" s="51"/>
      <c r="GN742" s="51"/>
      <c r="GO742" s="51"/>
      <c r="GP742" s="51"/>
      <c r="GQ742" s="51"/>
      <c r="GR742" s="51"/>
      <c r="GS742" s="51"/>
      <c r="GT742" s="51"/>
      <c r="GU742" s="51"/>
      <c r="GV742" s="51"/>
      <c r="GW742" s="51"/>
      <c r="GX742" s="51"/>
      <c r="GY742" s="51"/>
      <c r="GZ742" s="51"/>
      <c r="HA742" s="51"/>
      <c r="HB742" s="51"/>
      <c r="HC742" s="51"/>
      <c r="HD742" s="51"/>
      <c r="HE742" s="51"/>
      <c r="HF742" s="51"/>
      <c r="HG742" s="51"/>
      <c r="HH742" s="51"/>
      <c r="HI742" s="51"/>
      <c r="HJ742" s="51"/>
      <c r="HK742" s="51"/>
      <c r="HL742" s="51"/>
      <c r="HM742" s="51"/>
      <c r="HN742" s="51"/>
      <c r="HO742" s="51"/>
      <c r="HP742" s="51"/>
      <c r="HQ742" s="51"/>
      <c r="HR742" s="51"/>
      <c r="HS742" s="51"/>
      <c r="HT742" s="51"/>
      <c r="HU742" s="51"/>
      <c r="HV742" s="51"/>
      <c r="HW742" s="51"/>
      <c r="HX742" s="51"/>
      <c r="HY742" s="51"/>
      <c r="HZ742" s="51"/>
      <c r="IA742" s="51"/>
      <c r="IB742" s="51"/>
      <c r="IC742" s="51"/>
      <c r="ID742" s="51"/>
      <c r="IE742" s="51"/>
      <c r="IF742" s="51"/>
      <c r="IG742" s="51"/>
      <c r="IH742" s="51"/>
      <c r="II742" s="51"/>
      <c r="IJ742" s="51"/>
      <c r="IK742" s="51"/>
      <c r="IL742" s="51"/>
      <c r="IM742" s="51"/>
      <c r="IN742" s="51"/>
      <c r="IO742" s="51"/>
      <c r="IP742" s="51"/>
      <c r="IQ742" s="51"/>
      <c r="IR742" s="51"/>
      <c r="IS742" s="51"/>
      <c r="IT742" s="51"/>
      <c r="IU742" s="51"/>
    </row>
    <row r="743" spans="1:255" ht="12.75" customHeight="1" x14ac:dyDescent="0.2">
      <c r="A743" s="61"/>
      <c r="B743" s="61"/>
      <c r="C743" s="61"/>
      <c r="D743" s="61"/>
      <c r="E743" s="6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  <c r="GH743" s="51"/>
      <c r="GI743" s="51"/>
      <c r="GJ743" s="51"/>
      <c r="GK743" s="51"/>
      <c r="GL743" s="51"/>
      <c r="GM743" s="51"/>
      <c r="GN743" s="51"/>
      <c r="GO743" s="51"/>
      <c r="GP743" s="51"/>
      <c r="GQ743" s="51"/>
      <c r="GR743" s="51"/>
      <c r="GS743" s="51"/>
      <c r="GT743" s="51"/>
      <c r="GU743" s="51"/>
      <c r="GV743" s="51"/>
      <c r="GW743" s="51"/>
      <c r="GX743" s="51"/>
      <c r="GY743" s="51"/>
      <c r="GZ743" s="51"/>
      <c r="HA743" s="51"/>
      <c r="HB743" s="51"/>
      <c r="HC743" s="51"/>
      <c r="HD743" s="51"/>
      <c r="HE743" s="51"/>
      <c r="HF743" s="51"/>
      <c r="HG743" s="51"/>
      <c r="HH743" s="51"/>
      <c r="HI743" s="51"/>
      <c r="HJ743" s="51"/>
      <c r="HK743" s="51"/>
      <c r="HL743" s="51"/>
      <c r="HM743" s="51"/>
      <c r="HN743" s="51"/>
      <c r="HO743" s="51"/>
      <c r="HP743" s="51"/>
      <c r="HQ743" s="51"/>
      <c r="HR743" s="51"/>
      <c r="HS743" s="51"/>
      <c r="HT743" s="51"/>
      <c r="HU743" s="51"/>
      <c r="HV743" s="51"/>
      <c r="HW743" s="51"/>
      <c r="HX743" s="51"/>
      <c r="HY743" s="51"/>
      <c r="HZ743" s="51"/>
      <c r="IA743" s="51"/>
      <c r="IB743" s="51"/>
      <c r="IC743" s="51"/>
      <c r="ID743" s="51"/>
      <c r="IE743" s="51"/>
      <c r="IF743" s="51"/>
      <c r="IG743" s="51"/>
      <c r="IH743" s="51"/>
      <c r="II743" s="51"/>
      <c r="IJ743" s="51"/>
      <c r="IK743" s="51"/>
      <c r="IL743" s="51"/>
      <c r="IM743" s="51"/>
      <c r="IN743" s="51"/>
      <c r="IO743" s="51"/>
      <c r="IP743" s="51"/>
      <c r="IQ743" s="51"/>
      <c r="IR743" s="51"/>
      <c r="IS743" s="51"/>
      <c r="IT743" s="51"/>
      <c r="IU743" s="51"/>
    </row>
    <row r="744" spans="1:255" ht="12.75" customHeight="1" x14ac:dyDescent="0.2">
      <c r="A744" s="61"/>
      <c r="B744" s="61"/>
      <c r="C744" s="61"/>
      <c r="D744" s="61"/>
      <c r="E744" s="6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  <c r="GH744" s="51"/>
      <c r="GI744" s="51"/>
      <c r="GJ744" s="51"/>
      <c r="GK744" s="51"/>
      <c r="GL744" s="51"/>
      <c r="GM744" s="51"/>
      <c r="GN744" s="51"/>
      <c r="GO744" s="51"/>
      <c r="GP744" s="51"/>
      <c r="GQ744" s="51"/>
      <c r="GR744" s="51"/>
      <c r="GS744" s="51"/>
      <c r="GT744" s="51"/>
      <c r="GU744" s="51"/>
      <c r="GV744" s="51"/>
      <c r="GW744" s="51"/>
      <c r="GX744" s="51"/>
      <c r="GY744" s="51"/>
      <c r="GZ744" s="51"/>
      <c r="HA744" s="51"/>
      <c r="HB744" s="51"/>
      <c r="HC744" s="51"/>
      <c r="HD744" s="51"/>
      <c r="HE744" s="51"/>
      <c r="HF744" s="51"/>
      <c r="HG744" s="51"/>
      <c r="HH744" s="51"/>
      <c r="HI744" s="51"/>
      <c r="HJ744" s="51"/>
      <c r="HK744" s="51"/>
      <c r="HL744" s="51"/>
      <c r="HM744" s="51"/>
      <c r="HN744" s="51"/>
      <c r="HO744" s="51"/>
      <c r="HP744" s="51"/>
      <c r="HQ744" s="51"/>
      <c r="HR744" s="51"/>
      <c r="HS744" s="51"/>
      <c r="HT744" s="51"/>
      <c r="HU744" s="51"/>
      <c r="HV744" s="51"/>
      <c r="HW744" s="51"/>
      <c r="HX744" s="51"/>
      <c r="HY744" s="51"/>
      <c r="HZ744" s="51"/>
      <c r="IA744" s="51"/>
      <c r="IB744" s="51"/>
      <c r="IC744" s="51"/>
      <c r="ID744" s="51"/>
      <c r="IE744" s="51"/>
      <c r="IF744" s="51"/>
      <c r="IG744" s="51"/>
      <c r="IH744" s="51"/>
      <c r="II744" s="51"/>
      <c r="IJ744" s="51"/>
      <c r="IK744" s="51"/>
      <c r="IL744" s="51"/>
      <c r="IM744" s="51"/>
      <c r="IN744" s="51"/>
      <c r="IO744" s="51"/>
      <c r="IP744" s="51"/>
      <c r="IQ744" s="51"/>
      <c r="IR744" s="51"/>
      <c r="IS744" s="51"/>
      <c r="IT744" s="51"/>
      <c r="IU744" s="51"/>
    </row>
    <row r="745" spans="1:255" ht="12.75" customHeight="1" x14ac:dyDescent="0.2">
      <c r="A745" s="61"/>
      <c r="B745" s="61"/>
      <c r="C745" s="61"/>
      <c r="D745" s="61"/>
      <c r="E745" s="6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  <c r="GH745" s="51"/>
      <c r="GI745" s="51"/>
      <c r="GJ745" s="51"/>
      <c r="GK745" s="51"/>
      <c r="GL745" s="51"/>
      <c r="GM745" s="51"/>
      <c r="GN745" s="51"/>
      <c r="GO745" s="51"/>
      <c r="GP745" s="51"/>
      <c r="GQ745" s="51"/>
      <c r="GR745" s="51"/>
      <c r="GS745" s="51"/>
      <c r="GT745" s="51"/>
      <c r="GU745" s="51"/>
      <c r="GV745" s="51"/>
      <c r="GW745" s="51"/>
      <c r="GX745" s="51"/>
      <c r="GY745" s="51"/>
      <c r="GZ745" s="51"/>
      <c r="HA745" s="51"/>
      <c r="HB745" s="51"/>
      <c r="HC745" s="51"/>
      <c r="HD745" s="51"/>
      <c r="HE745" s="51"/>
      <c r="HF745" s="51"/>
      <c r="HG745" s="51"/>
      <c r="HH745" s="51"/>
      <c r="HI745" s="51"/>
      <c r="HJ745" s="51"/>
      <c r="HK745" s="51"/>
      <c r="HL745" s="51"/>
      <c r="HM745" s="51"/>
      <c r="HN745" s="51"/>
      <c r="HO745" s="51"/>
      <c r="HP745" s="51"/>
      <c r="HQ745" s="51"/>
      <c r="HR745" s="51"/>
      <c r="HS745" s="51"/>
      <c r="HT745" s="51"/>
      <c r="HU745" s="51"/>
      <c r="HV745" s="51"/>
      <c r="HW745" s="51"/>
      <c r="HX745" s="51"/>
      <c r="HY745" s="51"/>
      <c r="HZ745" s="51"/>
      <c r="IA745" s="51"/>
      <c r="IB745" s="51"/>
      <c r="IC745" s="51"/>
      <c r="ID745" s="51"/>
      <c r="IE745" s="51"/>
      <c r="IF745" s="51"/>
      <c r="IG745" s="51"/>
      <c r="IH745" s="51"/>
      <c r="II745" s="51"/>
      <c r="IJ745" s="51"/>
      <c r="IK745" s="51"/>
      <c r="IL745" s="51"/>
      <c r="IM745" s="51"/>
      <c r="IN745" s="51"/>
      <c r="IO745" s="51"/>
      <c r="IP745" s="51"/>
      <c r="IQ745" s="51"/>
      <c r="IR745" s="51"/>
      <c r="IS745" s="51"/>
      <c r="IT745" s="51"/>
      <c r="IU745" s="51"/>
    </row>
    <row r="746" spans="1:255" ht="12.75" customHeight="1" x14ac:dyDescent="0.2">
      <c r="A746" s="61"/>
      <c r="B746" s="61"/>
      <c r="C746" s="61"/>
      <c r="D746" s="61"/>
      <c r="E746" s="6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  <c r="GH746" s="51"/>
      <c r="GI746" s="51"/>
      <c r="GJ746" s="51"/>
      <c r="GK746" s="51"/>
      <c r="GL746" s="51"/>
      <c r="GM746" s="51"/>
      <c r="GN746" s="51"/>
      <c r="GO746" s="51"/>
      <c r="GP746" s="51"/>
      <c r="GQ746" s="51"/>
      <c r="GR746" s="51"/>
      <c r="GS746" s="51"/>
      <c r="GT746" s="51"/>
      <c r="GU746" s="51"/>
      <c r="GV746" s="51"/>
      <c r="GW746" s="51"/>
      <c r="GX746" s="51"/>
      <c r="GY746" s="51"/>
      <c r="GZ746" s="51"/>
      <c r="HA746" s="51"/>
      <c r="HB746" s="51"/>
      <c r="HC746" s="51"/>
      <c r="HD746" s="51"/>
      <c r="HE746" s="51"/>
      <c r="HF746" s="51"/>
      <c r="HG746" s="51"/>
      <c r="HH746" s="51"/>
      <c r="HI746" s="51"/>
      <c r="HJ746" s="51"/>
      <c r="HK746" s="51"/>
      <c r="HL746" s="51"/>
      <c r="HM746" s="51"/>
      <c r="HN746" s="51"/>
      <c r="HO746" s="51"/>
      <c r="HP746" s="51"/>
      <c r="HQ746" s="51"/>
      <c r="HR746" s="51"/>
      <c r="HS746" s="51"/>
      <c r="HT746" s="51"/>
      <c r="HU746" s="51"/>
      <c r="HV746" s="51"/>
      <c r="HW746" s="51"/>
      <c r="HX746" s="51"/>
      <c r="HY746" s="51"/>
      <c r="HZ746" s="51"/>
      <c r="IA746" s="51"/>
      <c r="IB746" s="51"/>
      <c r="IC746" s="51"/>
      <c r="ID746" s="51"/>
      <c r="IE746" s="51"/>
      <c r="IF746" s="51"/>
      <c r="IG746" s="51"/>
      <c r="IH746" s="51"/>
      <c r="II746" s="51"/>
      <c r="IJ746" s="51"/>
      <c r="IK746" s="51"/>
      <c r="IL746" s="51"/>
      <c r="IM746" s="51"/>
      <c r="IN746" s="51"/>
      <c r="IO746" s="51"/>
      <c r="IP746" s="51"/>
      <c r="IQ746" s="51"/>
      <c r="IR746" s="51"/>
      <c r="IS746" s="51"/>
      <c r="IT746" s="51"/>
      <c r="IU746" s="51"/>
    </row>
    <row r="747" spans="1:255" ht="12.75" customHeight="1" x14ac:dyDescent="0.2">
      <c r="A747" s="61"/>
      <c r="B747" s="61"/>
      <c r="C747" s="61"/>
      <c r="D747" s="61"/>
      <c r="E747" s="6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  <c r="GH747" s="51"/>
      <c r="GI747" s="51"/>
      <c r="GJ747" s="51"/>
      <c r="GK747" s="51"/>
      <c r="GL747" s="51"/>
      <c r="GM747" s="51"/>
      <c r="GN747" s="51"/>
      <c r="GO747" s="51"/>
      <c r="GP747" s="51"/>
      <c r="GQ747" s="51"/>
      <c r="GR747" s="51"/>
      <c r="GS747" s="51"/>
      <c r="GT747" s="51"/>
      <c r="GU747" s="51"/>
      <c r="GV747" s="51"/>
      <c r="GW747" s="51"/>
      <c r="GX747" s="51"/>
      <c r="GY747" s="51"/>
      <c r="GZ747" s="51"/>
      <c r="HA747" s="51"/>
      <c r="HB747" s="51"/>
      <c r="HC747" s="51"/>
      <c r="HD747" s="51"/>
      <c r="HE747" s="51"/>
      <c r="HF747" s="51"/>
      <c r="HG747" s="51"/>
      <c r="HH747" s="51"/>
      <c r="HI747" s="51"/>
      <c r="HJ747" s="51"/>
      <c r="HK747" s="51"/>
      <c r="HL747" s="51"/>
      <c r="HM747" s="51"/>
      <c r="HN747" s="51"/>
      <c r="HO747" s="51"/>
      <c r="HP747" s="51"/>
      <c r="HQ747" s="51"/>
      <c r="HR747" s="51"/>
      <c r="HS747" s="51"/>
      <c r="HT747" s="51"/>
      <c r="HU747" s="51"/>
      <c r="HV747" s="51"/>
      <c r="HW747" s="51"/>
      <c r="HX747" s="51"/>
      <c r="HY747" s="51"/>
      <c r="HZ747" s="51"/>
      <c r="IA747" s="51"/>
      <c r="IB747" s="51"/>
      <c r="IC747" s="51"/>
      <c r="ID747" s="51"/>
      <c r="IE747" s="51"/>
      <c r="IF747" s="51"/>
      <c r="IG747" s="51"/>
      <c r="IH747" s="51"/>
      <c r="II747" s="51"/>
      <c r="IJ747" s="51"/>
      <c r="IK747" s="51"/>
      <c r="IL747" s="51"/>
      <c r="IM747" s="51"/>
      <c r="IN747" s="51"/>
      <c r="IO747" s="51"/>
      <c r="IP747" s="51"/>
      <c r="IQ747" s="51"/>
      <c r="IR747" s="51"/>
      <c r="IS747" s="51"/>
      <c r="IT747" s="51"/>
      <c r="IU747" s="51"/>
    </row>
    <row r="748" spans="1:255" ht="12.75" customHeight="1" x14ac:dyDescent="0.2">
      <c r="A748" s="61"/>
      <c r="B748" s="61"/>
      <c r="C748" s="61"/>
      <c r="D748" s="61"/>
      <c r="E748" s="6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  <c r="GH748" s="51"/>
      <c r="GI748" s="51"/>
      <c r="GJ748" s="51"/>
      <c r="GK748" s="51"/>
      <c r="GL748" s="51"/>
      <c r="GM748" s="51"/>
      <c r="GN748" s="51"/>
      <c r="GO748" s="51"/>
      <c r="GP748" s="51"/>
      <c r="GQ748" s="51"/>
      <c r="GR748" s="51"/>
      <c r="GS748" s="51"/>
      <c r="GT748" s="51"/>
      <c r="GU748" s="51"/>
      <c r="GV748" s="51"/>
      <c r="GW748" s="51"/>
      <c r="GX748" s="51"/>
      <c r="GY748" s="51"/>
      <c r="GZ748" s="51"/>
      <c r="HA748" s="51"/>
      <c r="HB748" s="51"/>
      <c r="HC748" s="51"/>
      <c r="HD748" s="51"/>
      <c r="HE748" s="51"/>
      <c r="HF748" s="51"/>
      <c r="HG748" s="51"/>
      <c r="HH748" s="51"/>
      <c r="HI748" s="51"/>
      <c r="HJ748" s="51"/>
      <c r="HK748" s="51"/>
      <c r="HL748" s="51"/>
      <c r="HM748" s="51"/>
      <c r="HN748" s="51"/>
      <c r="HO748" s="51"/>
      <c r="HP748" s="51"/>
      <c r="HQ748" s="51"/>
      <c r="HR748" s="51"/>
      <c r="HS748" s="51"/>
      <c r="HT748" s="51"/>
      <c r="HU748" s="51"/>
      <c r="HV748" s="51"/>
      <c r="HW748" s="51"/>
      <c r="HX748" s="51"/>
      <c r="HY748" s="51"/>
      <c r="HZ748" s="51"/>
      <c r="IA748" s="51"/>
      <c r="IB748" s="51"/>
      <c r="IC748" s="51"/>
      <c r="ID748" s="51"/>
      <c r="IE748" s="51"/>
      <c r="IF748" s="51"/>
      <c r="IG748" s="51"/>
      <c r="IH748" s="51"/>
      <c r="II748" s="51"/>
      <c r="IJ748" s="51"/>
      <c r="IK748" s="51"/>
      <c r="IL748" s="51"/>
      <c r="IM748" s="51"/>
      <c r="IN748" s="51"/>
      <c r="IO748" s="51"/>
      <c r="IP748" s="51"/>
      <c r="IQ748" s="51"/>
      <c r="IR748" s="51"/>
      <c r="IS748" s="51"/>
      <c r="IT748" s="51"/>
      <c r="IU748" s="51"/>
    </row>
    <row r="749" spans="1:255" ht="12.75" customHeight="1" x14ac:dyDescent="0.2">
      <c r="A749" s="61"/>
      <c r="B749" s="61"/>
      <c r="C749" s="61"/>
      <c r="D749" s="61"/>
      <c r="E749" s="6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  <c r="GH749" s="51"/>
      <c r="GI749" s="51"/>
      <c r="GJ749" s="51"/>
      <c r="GK749" s="51"/>
      <c r="GL749" s="51"/>
      <c r="GM749" s="51"/>
      <c r="GN749" s="51"/>
      <c r="GO749" s="51"/>
      <c r="GP749" s="51"/>
      <c r="GQ749" s="51"/>
      <c r="GR749" s="51"/>
      <c r="GS749" s="51"/>
      <c r="GT749" s="51"/>
      <c r="GU749" s="51"/>
      <c r="GV749" s="51"/>
      <c r="GW749" s="51"/>
      <c r="GX749" s="51"/>
      <c r="GY749" s="51"/>
      <c r="GZ749" s="51"/>
      <c r="HA749" s="51"/>
      <c r="HB749" s="51"/>
      <c r="HC749" s="51"/>
      <c r="HD749" s="51"/>
      <c r="HE749" s="51"/>
      <c r="HF749" s="51"/>
      <c r="HG749" s="51"/>
      <c r="HH749" s="51"/>
      <c r="HI749" s="51"/>
      <c r="HJ749" s="51"/>
      <c r="HK749" s="51"/>
      <c r="HL749" s="51"/>
      <c r="HM749" s="51"/>
      <c r="HN749" s="51"/>
      <c r="HO749" s="51"/>
      <c r="HP749" s="51"/>
      <c r="HQ749" s="51"/>
      <c r="HR749" s="51"/>
      <c r="HS749" s="51"/>
      <c r="HT749" s="51"/>
      <c r="HU749" s="51"/>
      <c r="HV749" s="51"/>
      <c r="HW749" s="51"/>
      <c r="HX749" s="51"/>
      <c r="HY749" s="51"/>
      <c r="HZ749" s="51"/>
      <c r="IA749" s="51"/>
      <c r="IB749" s="51"/>
      <c r="IC749" s="51"/>
      <c r="ID749" s="51"/>
      <c r="IE749" s="51"/>
      <c r="IF749" s="51"/>
      <c r="IG749" s="51"/>
      <c r="IH749" s="51"/>
      <c r="II749" s="51"/>
      <c r="IJ749" s="51"/>
      <c r="IK749" s="51"/>
      <c r="IL749" s="51"/>
      <c r="IM749" s="51"/>
      <c r="IN749" s="51"/>
      <c r="IO749" s="51"/>
      <c r="IP749" s="51"/>
      <c r="IQ749" s="51"/>
      <c r="IR749" s="51"/>
      <c r="IS749" s="51"/>
      <c r="IT749" s="51"/>
      <c r="IU749" s="51"/>
    </row>
    <row r="750" spans="1:255" ht="12.75" customHeight="1" x14ac:dyDescent="0.2">
      <c r="A750" s="61"/>
      <c r="B750" s="61"/>
      <c r="C750" s="61"/>
      <c r="D750" s="61"/>
      <c r="E750" s="6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  <c r="GH750" s="51"/>
      <c r="GI750" s="51"/>
      <c r="GJ750" s="51"/>
      <c r="GK750" s="51"/>
      <c r="GL750" s="51"/>
      <c r="GM750" s="51"/>
      <c r="GN750" s="51"/>
      <c r="GO750" s="51"/>
      <c r="GP750" s="51"/>
      <c r="GQ750" s="51"/>
      <c r="GR750" s="51"/>
      <c r="GS750" s="51"/>
      <c r="GT750" s="51"/>
      <c r="GU750" s="51"/>
      <c r="GV750" s="51"/>
      <c r="GW750" s="51"/>
      <c r="GX750" s="51"/>
      <c r="GY750" s="51"/>
      <c r="GZ750" s="51"/>
      <c r="HA750" s="51"/>
      <c r="HB750" s="51"/>
      <c r="HC750" s="51"/>
      <c r="HD750" s="51"/>
      <c r="HE750" s="51"/>
      <c r="HF750" s="51"/>
      <c r="HG750" s="51"/>
      <c r="HH750" s="51"/>
      <c r="HI750" s="51"/>
      <c r="HJ750" s="51"/>
      <c r="HK750" s="51"/>
      <c r="HL750" s="51"/>
      <c r="HM750" s="51"/>
      <c r="HN750" s="51"/>
      <c r="HO750" s="51"/>
      <c r="HP750" s="51"/>
      <c r="HQ750" s="51"/>
      <c r="HR750" s="51"/>
      <c r="HS750" s="51"/>
      <c r="HT750" s="51"/>
      <c r="HU750" s="51"/>
      <c r="HV750" s="51"/>
      <c r="HW750" s="51"/>
      <c r="HX750" s="51"/>
      <c r="HY750" s="51"/>
      <c r="HZ750" s="51"/>
      <c r="IA750" s="51"/>
      <c r="IB750" s="51"/>
      <c r="IC750" s="51"/>
      <c r="ID750" s="51"/>
      <c r="IE750" s="51"/>
      <c r="IF750" s="51"/>
      <c r="IG750" s="51"/>
      <c r="IH750" s="51"/>
      <c r="II750" s="51"/>
      <c r="IJ750" s="51"/>
      <c r="IK750" s="51"/>
      <c r="IL750" s="51"/>
      <c r="IM750" s="51"/>
      <c r="IN750" s="51"/>
      <c r="IO750" s="51"/>
      <c r="IP750" s="51"/>
      <c r="IQ750" s="51"/>
      <c r="IR750" s="51"/>
      <c r="IS750" s="51"/>
      <c r="IT750" s="51"/>
      <c r="IU750" s="51"/>
    </row>
    <row r="751" spans="1:255" ht="12.75" customHeight="1" x14ac:dyDescent="0.2">
      <c r="A751" s="61"/>
      <c r="B751" s="61"/>
      <c r="C751" s="61"/>
      <c r="D751" s="61"/>
      <c r="E751" s="6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  <c r="GH751" s="51"/>
      <c r="GI751" s="51"/>
      <c r="GJ751" s="51"/>
      <c r="GK751" s="51"/>
      <c r="GL751" s="51"/>
      <c r="GM751" s="51"/>
      <c r="GN751" s="51"/>
      <c r="GO751" s="51"/>
      <c r="GP751" s="51"/>
      <c r="GQ751" s="51"/>
      <c r="GR751" s="51"/>
      <c r="GS751" s="51"/>
      <c r="GT751" s="51"/>
      <c r="GU751" s="51"/>
      <c r="GV751" s="51"/>
      <c r="GW751" s="51"/>
      <c r="GX751" s="51"/>
      <c r="GY751" s="51"/>
      <c r="GZ751" s="51"/>
      <c r="HA751" s="51"/>
      <c r="HB751" s="51"/>
      <c r="HC751" s="51"/>
      <c r="HD751" s="51"/>
      <c r="HE751" s="51"/>
      <c r="HF751" s="51"/>
      <c r="HG751" s="51"/>
      <c r="HH751" s="51"/>
      <c r="HI751" s="51"/>
      <c r="HJ751" s="51"/>
      <c r="HK751" s="51"/>
      <c r="HL751" s="51"/>
      <c r="HM751" s="51"/>
      <c r="HN751" s="51"/>
      <c r="HO751" s="51"/>
      <c r="HP751" s="51"/>
      <c r="HQ751" s="51"/>
      <c r="HR751" s="51"/>
      <c r="HS751" s="51"/>
      <c r="HT751" s="51"/>
      <c r="HU751" s="51"/>
      <c r="HV751" s="51"/>
      <c r="HW751" s="51"/>
      <c r="HX751" s="51"/>
      <c r="HY751" s="51"/>
      <c r="HZ751" s="51"/>
      <c r="IA751" s="51"/>
      <c r="IB751" s="51"/>
      <c r="IC751" s="51"/>
      <c r="ID751" s="51"/>
      <c r="IE751" s="51"/>
      <c r="IF751" s="51"/>
      <c r="IG751" s="51"/>
      <c r="IH751" s="51"/>
      <c r="II751" s="51"/>
      <c r="IJ751" s="51"/>
      <c r="IK751" s="51"/>
      <c r="IL751" s="51"/>
      <c r="IM751" s="51"/>
      <c r="IN751" s="51"/>
      <c r="IO751" s="51"/>
      <c r="IP751" s="51"/>
      <c r="IQ751" s="51"/>
      <c r="IR751" s="51"/>
      <c r="IS751" s="51"/>
      <c r="IT751" s="51"/>
      <c r="IU751" s="51"/>
    </row>
    <row r="752" spans="1:255" ht="12.75" customHeight="1" x14ac:dyDescent="0.2">
      <c r="A752" s="61"/>
      <c r="B752" s="61"/>
      <c r="C752" s="61"/>
      <c r="D752" s="61"/>
      <c r="E752" s="6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  <c r="GH752" s="51"/>
      <c r="GI752" s="51"/>
      <c r="GJ752" s="51"/>
      <c r="GK752" s="51"/>
      <c r="GL752" s="51"/>
      <c r="GM752" s="51"/>
      <c r="GN752" s="51"/>
      <c r="GO752" s="51"/>
      <c r="GP752" s="51"/>
      <c r="GQ752" s="51"/>
      <c r="GR752" s="51"/>
      <c r="GS752" s="51"/>
      <c r="GT752" s="51"/>
      <c r="GU752" s="51"/>
      <c r="GV752" s="51"/>
      <c r="GW752" s="51"/>
      <c r="GX752" s="51"/>
      <c r="GY752" s="51"/>
      <c r="GZ752" s="51"/>
      <c r="HA752" s="51"/>
      <c r="HB752" s="51"/>
      <c r="HC752" s="51"/>
      <c r="HD752" s="51"/>
      <c r="HE752" s="51"/>
      <c r="HF752" s="51"/>
      <c r="HG752" s="51"/>
      <c r="HH752" s="51"/>
      <c r="HI752" s="51"/>
      <c r="HJ752" s="51"/>
      <c r="HK752" s="51"/>
      <c r="HL752" s="51"/>
      <c r="HM752" s="51"/>
      <c r="HN752" s="51"/>
      <c r="HO752" s="51"/>
      <c r="HP752" s="51"/>
      <c r="HQ752" s="51"/>
      <c r="HR752" s="51"/>
      <c r="HS752" s="51"/>
      <c r="HT752" s="51"/>
      <c r="HU752" s="51"/>
      <c r="HV752" s="51"/>
      <c r="HW752" s="51"/>
      <c r="HX752" s="51"/>
      <c r="HY752" s="51"/>
      <c r="HZ752" s="51"/>
      <c r="IA752" s="51"/>
      <c r="IB752" s="51"/>
      <c r="IC752" s="51"/>
      <c r="ID752" s="51"/>
      <c r="IE752" s="51"/>
      <c r="IF752" s="51"/>
      <c r="IG752" s="51"/>
      <c r="IH752" s="51"/>
      <c r="II752" s="51"/>
      <c r="IJ752" s="51"/>
      <c r="IK752" s="51"/>
      <c r="IL752" s="51"/>
      <c r="IM752" s="51"/>
      <c r="IN752" s="51"/>
      <c r="IO752" s="51"/>
      <c r="IP752" s="51"/>
      <c r="IQ752" s="51"/>
      <c r="IR752" s="51"/>
      <c r="IS752" s="51"/>
      <c r="IT752" s="51"/>
      <c r="IU752" s="51"/>
    </row>
    <row r="753" spans="1:255" ht="12.75" customHeight="1" x14ac:dyDescent="0.2">
      <c r="A753" s="61"/>
      <c r="B753" s="61"/>
      <c r="C753" s="61"/>
      <c r="D753" s="61"/>
      <c r="E753" s="6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  <c r="GH753" s="51"/>
      <c r="GI753" s="51"/>
      <c r="GJ753" s="51"/>
      <c r="GK753" s="51"/>
      <c r="GL753" s="51"/>
      <c r="GM753" s="51"/>
      <c r="GN753" s="51"/>
      <c r="GO753" s="51"/>
      <c r="GP753" s="51"/>
      <c r="GQ753" s="51"/>
      <c r="GR753" s="51"/>
      <c r="GS753" s="51"/>
      <c r="GT753" s="51"/>
      <c r="GU753" s="51"/>
      <c r="GV753" s="51"/>
      <c r="GW753" s="51"/>
      <c r="GX753" s="51"/>
      <c r="GY753" s="51"/>
      <c r="GZ753" s="51"/>
      <c r="HA753" s="51"/>
      <c r="HB753" s="51"/>
      <c r="HC753" s="51"/>
      <c r="HD753" s="51"/>
      <c r="HE753" s="51"/>
      <c r="HF753" s="51"/>
      <c r="HG753" s="51"/>
      <c r="HH753" s="51"/>
      <c r="HI753" s="51"/>
      <c r="HJ753" s="51"/>
      <c r="HK753" s="51"/>
      <c r="HL753" s="51"/>
      <c r="HM753" s="51"/>
      <c r="HN753" s="51"/>
      <c r="HO753" s="51"/>
      <c r="HP753" s="51"/>
      <c r="HQ753" s="51"/>
      <c r="HR753" s="51"/>
      <c r="HS753" s="51"/>
      <c r="HT753" s="51"/>
      <c r="HU753" s="51"/>
      <c r="HV753" s="51"/>
      <c r="HW753" s="51"/>
      <c r="HX753" s="51"/>
      <c r="HY753" s="51"/>
      <c r="HZ753" s="51"/>
      <c r="IA753" s="51"/>
      <c r="IB753" s="51"/>
      <c r="IC753" s="51"/>
      <c r="ID753" s="51"/>
      <c r="IE753" s="51"/>
      <c r="IF753" s="51"/>
      <c r="IG753" s="51"/>
      <c r="IH753" s="51"/>
      <c r="II753" s="51"/>
      <c r="IJ753" s="51"/>
      <c r="IK753" s="51"/>
      <c r="IL753" s="51"/>
      <c r="IM753" s="51"/>
      <c r="IN753" s="51"/>
      <c r="IO753" s="51"/>
      <c r="IP753" s="51"/>
      <c r="IQ753" s="51"/>
      <c r="IR753" s="51"/>
      <c r="IS753" s="51"/>
      <c r="IT753" s="51"/>
      <c r="IU753" s="51"/>
    </row>
    <row r="754" spans="1:255" ht="12.75" customHeight="1" x14ac:dyDescent="0.2">
      <c r="A754" s="61"/>
      <c r="B754" s="61"/>
      <c r="C754" s="61"/>
      <c r="D754" s="61"/>
      <c r="E754" s="6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  <c r="GH754" s="51"/>
      <c r="GI754" s="51"/>
      <c r="GJ754" s="51"/>
      <c r="GK754" s="51"/>
      <c r="GL754" s="51"/>
      <c r="GM754" s="51"/>
      <c r="GN754" s="51"/>
      <c r="GO754" s="51"/>
      <c r="GP754" s="51"/>
      <c r="GQ754" s="51"/>
      <c r="GR754" s="51"/>
      <c r="GS754" s="51"/>
      <c r="GT754" s="51"/>
      <c r="GU754" s="51"/>
      <c r="GV754" s="51"/>
      <c r="GW754" s="51"/>
      <c r="GX754" s="51"/>
      <c r="GY754" s="51"/>
      <c r="GZ754" s="51"/>
      <c r="HA754" s="51"/>
      <c r="HB754" s="51"/>
      <c r="HC754" s="51"/>
      <c r="HD754" s="51"/>
      <c r="HE754" s="51"/>
      <c r="HF754" s="51"/>
      <c r="HG754" s="51"/>
      <c r="HH754" s="51"/>
      <c r="HI754" s="51"/>
      <c r="HJ754" s="51"/>
      <c r="HK754" s="51"/>
      <c r="HL754" s="51"/>
      <c r="HM754" s="51"/>
      <c r="HN754" s="51"/>
      <c r="HO754" s="51"/>
      <c r="HP754" s="51"/>
      <c r="HQ754" s="51"/>
      <c r="HR754" s="51"/>
      <c r="HS754" s="51"/>
      <c r="HT754" s="51"/>
      <c r="HU754" s="51"/>
      <c r="HV754" s="51"/>
      <c r="HW754" s="51"/>
      <c r="HX754" s="51"/>
      <c r="HY754" s="51"/>
      <c r="HZ754" s="51"/>
      <c r="IA754" s="51"/>
      <c r="IB754" s="51"/>
      <c r="IC754" s="51"/>
      <c r="ID754" s="51"/>
      <c r="IE754" s="51"/>
      <c r="IF754" s="51"/>
      <c r="IG754" s="51"/>
      <c r="IH754" s="51"/>
      <c r="II754" s="51"/>
      <c r="IJ754" s="51"/>
      <c r="IK754" s="51"/>
      <c r="IL754" s="51"/>
      <c r="IM754" s="51"/>
      <c r="IN754" s="51"/>
      <c r="IO754" s="51"/>
      <c r="IP754" s="51"/>
      <c r="IQ754" s="51"/>
      <c r="IR754" s="51"/>
      <c r="IS754" s="51"/>
      <c r="IT754" s="51"/>
      <c r="IU754" s="51"/>
    </row>
    <row r="755" spans="1:255" ht="12.75" customHeight="1" x14ac:dyDescent="0.2">
      <c r="A755" s="61"/>
      <c r="B755" s="61"/>
      <c r="C755" s="61"/>
      <c r="D755" s="61"/>
      <c r="E755" s="6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  <c r="GH755" s="51"/>
      <c r="GI755" s="51"/>
      <c r="GJ755" s="51"/>
      <c r="GK755" s="51"/>
      <c r="GL755" s="51"/>
      <c r="GM755" s="51"/>
      <c r="GN755" s="51"/>
      <c r="GO755" s="51"/>
      <c r="GP755" s="51"/>
      <c r="GQ755" s="51"/>
      <c r="GR755" s="51"/>
      <c r="GS755" s="51"/>
      <c r="GT755" s="51"/>
      <c r="GU755" s="51"/>
      <c r="GV755" s="51"/>
      <c r="GW755" s="51"/>
      <c r="GX755" s="51"/>
      <c r="GY755" s="51"/>
      <c r="GZ755" s="51"/>
      <c r="HA755" s="51"/>
      <c r="HB755" s="51"/>
      <c r="HC755" s="51"/>
      <c r="HD755" s="51"/>
      <c r="HE755" s="51"/>
      <c r="HF755" s="51"/>
      <c r="HG755" s="51"/>
      <c r="HH755" s="51"/>
      <c r="HI755" s="51"/>
      <c r="HJ755" s="51"/>
      <c r="HK755" s="51"/>
      <c r="HL755" s="51"/>
      <c r="HM755" s="51"/>
      <c r="HN755" s="51"/>
      <c r="HO755" s="51"/>
      <c r="HP755" s="51"/>
      <c r="HQ755" s="51"/>
      <c r="HR755" s="51"/>
      <c r="HS755" s="51"/>
      <c r="HT755" s="51"/>
      <c r="HU755" s="51"/>
      <c r="HV755" s="51"/>
      <c r="HW755" s="51"/>
      <c r="HX755" s="51"/>
      <c r="HY755" s="51"/>
      <c r="HZ755" s="51"/>
      <c r="IA755" s="51"/>
      <c r="IB755" s="51"/>
      <c r="IC755" s="51"/>
      <c r="ID755" s="51"/>
      <c r="IE755" s="51"/>
      <c r="IF755" s="51"/>
      <c r="IG755" s="51"/>
      <c r="IH755" s="51"/>
      <c r="II755" s="51"/>
      <c r="IJ755" s="51"/>
      <c r="IK755" s="51"/>
      <c r="IL755" s="51"/>
      <c r="IM755" s="51"/>
      <c r="IN755" s="51"/>
      <c r="IO755" s="51"/>
      <c r="IP755" s="51"/>
      <c r="IQ755" s="51"/>
      <c r="IR755" s="51"/>
      <c r="IS755" s="51"/>
      <c r="IT755" s="51"/>
      <c r="IU755" s="51"/>
    </row>
    <row r="756" spans="1:255" ht="12.75" customHeight="1" x14ac:dyDescent="0.2">
      <c r="A756" s="61"/>
      <c r="B756" s="61"/>
      <c r="C756" s="61"/>
      <c r="D756" s="61"/>
      <c r="E756" s="6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  <c r="GH756" s="51"/>
      <c r="GI756" s="51"/>
      <c r="GJ756" s="51"/>
      <c r="GK756" s="51"/>
      <c r="GL756" s="51"/>
      <c r="GM756" s="51"/>
      <c r="GN756" s="51"/>
      <c r="GO756" s="51"/>
      <c r="GP756" s="51"/>
      <c r="GQ756" s="51"/>
      <c r="GR756" s="51"/>
      <c r="GS756" s="51"/>
      <c r="GT756" s="51"/>
      <c r="GU756" s="51"/>
      <c r="GV756" s="51"/>
      <c r="GW756" s="51"/>
      <c r="GX756" s="51"/>
      <c r="GY756" s="51"/>
      <c r="GZ756" s="51"/>
      <c r="HA756" s="51"/>
      <c r="HB756" s="51"/>
      <c r="HC756" s="51"/>
      <c r="HD756" s="51"/>
      <c r="HE756" s="51"/>
      <c r="HF756" s="51"/>
      <c r="HG756" s="51"/>
      <c r="HH756" s="51"/>
      <c r="HI756" s="51"/>
      <c r="HJ756" s="51"/>
      <c r="HK756" s="51"/>
      <c r="HL756" s="51"/>
      <c r="HM756" s="51"/>
      <c r="HN756" s="51"/>
      <c r="HO756" s="51"/>
      <c r="HP756" s="51"/>
      <c r="HQ756" s="51"/>
      <c r="HR756" s="51"/>
      <c r="HS756" s="51"/>
      <c r="HT756" s="51"/>
      <c r="HU756" s="51"/>
      <c r="HV756" s="51"/>
      <c r="HW756" s="51"/>
      <c r="HX756" s="51"/>
      <c r="HY756" s="51"/>
      <c r="HZ756" s="51"/>
      <c r="IA756" s="51"/>
      <c r="IB756" s="51"/>
      <c r="IC756" s="51"/>
      <c r="ID756" s="51"/>
      <c r="IE756" s="51"/>
      <c r="IF756" s="51"/>
      <c r="IG756" s="51"/>
      <c r="IH756" s="51"/>
      <c r="II756" s="51"/>
      <c r="IJ756" s="51"/>
      <c r="IK756" s="51"/>
      <c r="IL756" s="51"/>
      <c r="IM756" s="51"/>
      <c r="IN756" s="51"/>
      <c r="IO756" s="51"/>
      <c r="IP756" s="51"/>
      <c r="IQ756" s="51"/>
      <c r="IR756" s="51"/>
      <c r="IS756" s="51"/>
      <c r="IT756" s="51"/>
      <c r="IU756" s="51"/>
    </row>
    <row r="757" spans="1:255" ht="12.75" customHeight="1" x14ac:dyDescent="0.2">
      <c r="A757" s="61"/>
      <c r="B757" s="61"/>
      <c r="C757" s="61"/>
      <c r="D757" s="61"/>
      <c r="E757" s="6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  <c r="GH757" s="51"/>
      <c r="GI757" s="51"/>
      <c r="GJ757" s="51"/>
      <c r="GK757" s="51"/>
      <c r="GL757" s="51"/>
      <c r="GM757" s="51"/>
      <c r="GN757" s="51"/>
      <c r="GO757" s="51"/>
      <c r="GP757" s="51"/>
      <c r="GQ757" s="51"/>
      <c r="GR757" s="51"/>
      <c r="GS757" s="51"/>
      <c r="GT757" s="51"/>
      <c r="GU757" s="51"/>
      <c r="GV757" s="51"/>
      <c r="GW757" s="51"/>
      <c r="GX757" s="51"/>
      <c r="GY757" s="51"/>
      <c r="GZ757" s="51"/>
      <c r="HA757" s="51"/>
      <c r="HB757" s="51"/>
      <c r="HC757" s="51"/>
      <c r="HD757" s="51"/>
      <c r="HE757" s="51"/>
      <c r="HF757" s="51"/>
      <c r="HG757" s="51"/>
      <c r="HH757" s="51"/>
      <c r="HI757" s="51"/>
      <c r="HJ757" s="51"/>
      <c r="HK757" s="51"/>
      <c r="HL757" s="51"/>
      <c r="HM757" s="51"/>
      <c r="HN757" s="51"/>
      <c r="HO757" s="51"/>
      <c r="HP757" s="51"/>
      <c r="HQ757" s="51"/>
      <c r="HR757" s="51"/>
      <c r="HS757" s="51"/>
      <c r="HT757" s="51"/>
      <c r="HU757" s="51"/>
      <c r="HV757" s="51"/>
      <c r="HW757" s="51"/>
      <c r="HX757" s="51"/>
      <c r="HY757" s="51"/>
      <c r="HZ757" s="51"/>
      <c r="IA757" s="51"/>
      <c r="IB757" s="51"/>
      <c r="IC757" s="51"/>
      <c r="ID757" s="51"/>
      <c r="IE757" s="51"/>
      <c r="IF757" s="51"/>
      <c r="IG757" s="51"/>
      <c r="IH757" s="51"/>
      <c r="II757" s="51"/>
      <c r="IJ757" s="51"/>
      <c r="IK757" s="51"/>
      <c r="IL757" s="51"/>
      <c r="IM757" s="51"/>
      <c r="IN757" s="51"/>
      <c r="IO757" s="51"/>
      <c r="IP757" s="51"/>
      <c r="IQ757" s="51"/>
      <c r="IR757" s="51"/>
      <c r="IS757" s="51"/>
      <c r="IT757" s="51"/>
      <c r="IU757" s="51"/>
    </row>
    <row r="758" spans="1:255" ht="12.75" customHeight="1" x14ac:dyDescent="0.2">
      <c r="A758" s="61"/>
      <c r="B758" s="61"/>
      <c r="C758" s="61"/>
      <c r="D758" s="61"/>
      <c r="E758" s="6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  <c r="GH758" s="51"/>
      <c r="GI758" s="51"/>
      <c r="GJ758" s="51"/>
      <c r="GK758" s="51"/>
      <c r="GL758" s="51"/>
      <c r="GM758" s="51"/>
      <c r="GN758" s="51"/>
      <c r="GO758" s="51"/>
      <c r="GP758" s="51"/>
      <c r="GQ758" s="51"/>
      <c r="GR758" s="51"/>
      <c r="GS758" s="51"/>
      <c r="GT758" s="51"/>
      <c r="GU758" s="51"/>
      <c r="GV758" s="51"/>
      <c r="GW758" s="51"/>
      <c r="GX758" s="51"/>
      <c r="GY758" s="51"/>
      <c r="GZ758" s="51"/>
      <c r="HA758" s="51"/>
      <c r="HB758" s="51"/>
      <c r="HC758" s="51"/>
      <c r="HD758" s="51"/>
      <c r="HE758" s="51"/>
      <c r="HF758" s="51"/>
      <c r="HG758" s="51"/>
      <c r="HH758" s="51"/>
      <c r="HI758" s="51"/>
      <c r="HJ758" s="51"/>
      <c r="HK758" s="51"/>
      <c r="HL758" s="51"/>
      <c r="HM758" s="51"/>
      <c r="HN758" s="51"/>
      <c r="HO758" s="51"/>
      <c r="HP758" s="51"/>
      <c r="HQ758" s="51"/>
      <c r="HR758" s="51"/>
      <c r="HS758" s="51"/>
      <c r="HT758" s="51"/>
      <c r="HU758" s="51"/>
      <c r="HV758" s="51"/>
      <c r="HW758" s="51"/>
      <c r="HX758" s="51"/>
      <c r="HY758" s="51"/>
      <c r="HZ758" s="51"/>
      <c r="IA758" s="51"/>
      <c r="IB758" s="51"/>
      <c r="IC758" s="51"/>
      <c r="ID758" s="51"/>
      <c r="IE758" s="51"/>
      <c r="IF758" s="51"/>
      <c r="IG758" s="51"/>
      <c r="IH758" s="51"/>
      <c r="II758" s="51"/>
      <c r="IJ758" s="51"/>
      <c r="IK758" s="51"/>
      <c r="IL758" s="51"/>
      <c r="IM758" s="51"/>
      <c r="IN758" s="51"/>
      <c r="IO758" s="51"/>
      <c r="IP758" s="51"/>
      <c r="IQ758" s="51"/>
      <c r="IR758" s="51"/>
      <c r="IS758" s="51"/>
      <c r="IT758" s="51"/>
      <c r="IU758" s="51"/>
    </row>
    <row r="759" spans="1:255" ht="12.75" customHeight="1" x14ac:dyDescent="0.2">
      <c r="A759" s="61"/>
      <c r="B759" s="61"/>
      <c r="C759" s="61"/>
      <c r="D759" s="61"/>
      <c r="E759" s="6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  <c r="GH759" s="51"/>
      <c r="GI759" s="51"/>
      <c r="GJ759" s="51"/>
      <c r="GK759" s="51"/>
      <c r="GL759" s="51"/>
      <c r="GM759" s="51"/>
      <c r="GN759" s="51"/>
      <c r="GO759" s="51"/>
      <c r="GP759" s="51"/>
      <c r="GQ759" s="51"/>
      <c r="GR759" s="51"/>
      <c r="GS759" s="51"/>
      <c r="GT759" s="51"/>
      <c r="GU759" s="51"/>
      <c r="GV759" s="51"/>
      <c r="GW759" s="51"/>
      <c r="GX759" s="51"/>
      <c r="GY759" s="51"/>
      <c r="GZ759" s="51"/>
      <c r="HA759" s="51"/>
      <c r="HB759" s="51"/>
      <c r="HC759" s="51"/>
      <c r="HD759" s="51"/>
      <c r="HE759" s="51"/>
      <c r="HF759" s="51"/>
      <c r="HG759" s="51"/>
      <c r="HH759" s="51"/>
      <c r="HI759" s="51"/>
      <c r="HJ759" s="51"/>
      <c r="HK759" s="51"/>
      <c r="HL759" s="51"/>
      <c r="HM759" s="51"/>
      <c r="HN759" s="51"/>
      <c r="HO759" s="51"/>
      <c r="HP759" s="51"/>
      <c r="HQ759" s="51"/>
      <c r="HR759" s="51"/>
      <c r="HS759" s="51"/>
      <c r="HT759" s="51"/>
      <c r="HU759" s="51"/>
      <c r="HV759" s="51"/>
      <c r="HW759" s="51"/>
      <c r="HX759" s="51"/>
      <c r="HY759" s="51"/>
      <c r="HZ759" s="51"/>
      <c r="IA759" s="51"/>
      <c r="IB759" s="51"/>
      <c r="IC759" s="51"/>
      <c r="ID759" s="51"/>
      <c r="IE759" s="51"/>
      <c r="IF759" s="51"/>
      <c r="IG759" s="51"/>
      <c r="IH759" s="51"/>
      <c r="II759" s="51"/>
      <c r="IJ759" s="51"/>
      <c r="IK759" s="51"/>
      <c r="IL759" s="51"/>
      <c r="IM759" s="51"/>
      <c r="IN759" s="51"/>
      <c r="IO759" s="51"/>
      <c r="IP759" s="51"/>
      <c r="IQ759" s="51"/>
      <c r="IR759" s="51"/>
      <c r="IS759" s="51"/>
      <c r="IT759" s="51"/>
      <c r="IU759" s="51"/>
    </row>
    <row r="760" spans="1:255" ht="12.75" customHeight="1" x14ac:dyDescent="0.2">
      <c r="A760" s="61"/>
      <c r="B760" s="61"/>
      <c r="C760" s="61"/>
      <c r="D760" s="61"/>
      <c r="E760" s="6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  <c r="GH760" s="51"/>
      <c r="GI760" s="51"/>
      <c r="GJ760" s="51"/>
      <c r="GK760" s="51"/>
      <c r="GL760" s="51"/>
      <c r="GM760" s="51"/>
      <c r="GN760" s="51"/>
      <c r="GO760" s="51"/>
      <c r="GP760" s="51"/>
      <c r="GQ760" s="51"/>
      <c r="GR760" s="51"/>
      <c r="GS760" s="51"/>
      <c r="GT760" s="51"/>
      <c r="GU760" s="51"/>
      <c r="GV760" s="51"/>
      <c r="GW760" s="51"/>
      <c r="GX760" s="51"/>
      <c r="GY760" s="51"/>
      <c r="GZ760" s="51"/>
      <c r="HA760" s="51"/>
      <c r="HB760" s="51"/>
      <c r="HC760" s="51"/>
      <c r="HD760" s="51"/>
      <c r="HE760" s="51"/>
      <c r="HF760" s="51"/>
      <c r="HG760" s="51"/>
      <c r="HH760" s="51"/>
      <c r="HI760" s="51"/>
      <c r="HJ760" s="51"/>
      <c r="HK760" s="51"/>
      <c r="HL760" s="51"/>
      <c r="HM760" s="51"/>
      <c r="HN760" s="51"/>
      <c r="HO760" s="51"/>
      <c r="HP760" s="51"/>
      <c r="HQ760" s="51"/>
      <c r="HR760" s="51"/>
      <c r="HS760" s="51"/>
      <c r="HT760" s="51"/>
      <c r="HU760" s="51"/>
      <c r="HV760" s="51"/>
      <c r="HW760" s="51"/>
      <c r="HX760" s="51"/>
      <c r="HY760" s="51"/>
      <c r="HZ760" s="51"/>
      <c r="IA760" s="51"/>
      <c r="IB760" s="51"/>
      <c r="IC760" s="51"/>
      <c r="ID760" s="51"/>
      <c r="IE760" s="51"/>
      <c r="IF760" s="51"/>
      <c r="IG760" s="51"/>
      <c r="IH760" s="51"/>
      <c r="II760" s="51"/>
      <c r="IJ760" s="51"/>
      <c r="IK760" s="51"/>
      <c r="IL760" s="51"/>
      <c r="IM760" s="51"/>
      <c r="IN760" s="51"/>
      <c r="IO760" s="51"/>
      <c r="IP760" s="51"/>
      <c r="IQ760" s="51"/>
      <c r="IR760" s="51"/>
      <c r="IS760" s="51"/>
      <c r="IT760" s="51"/>
      <c r="IU760" s="51"/>
    </row>
    <row r="761" spans="1:255" ht="12.75" customHeight="1" x14ac:dyDescent="0.2">
      <c r="A761" s="61"/>
      <c r="B761" s="61"/>
      <c r="C761" s="61"/>
      <c r="D761" s="61"/>
      <c r="E761" s="6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  <c r="GH761" s="51"/>
      <c r="GI761" s="51"/>
      <c r="GJ761" s="51"/>
      <c r="GK761" s="51"/>
      <c r="GL761" s="51"/>
      <c r="GM761" s="51"/>
      <c r="GN761" s="51"/>
      <c r="GO761" s="51"/>
      <c r="GP761" s="51"/>
      <c r="GQ761" s="51"/>
      <c r="GR761" s="51"/>
      <c r="GS761" s="51"/>
      <c r="GT761" s="51"/>
      <c r="GU761" s="51"/>
      <c r="GV761" s="51"/>
      <c r="GW761" s="51"/>
      <c r="GX761" s="51"/>
      <c r="GY761" s="51"/>
      <c r="GZ761" s="51"/>
      <c r="HA761" s="51"/>
      <c r="HB761" s="51"/>
      <c r="HC761" s="51"/>
      <c r="HD761" s="51"/>
      <c r="HE761" s="51"/>
      <c r="HF761" s="51"/>
      <c r="HG761" s="51"/>
      <c r="HH761" s="51"/>
      <c r="HI761" s="51"/>
      <c r="HJ761" s="51"/>
      <c r="HK761" s="51"/>
      <c r="HL761" s="51"/>
      <c r="HM761" s="51"/>
      <c r="HN761" s="51"/>
      <c r="HO761" s="51"/>
      <c r="HP761" s="51"/>
      <c r="HQ761" s="51"/>
      <c r="HR761" s="51"/>
      <c r="HS761" s="51"/>
      <c r="HT761" s="51"/>
      <c r="HU761" s="51"/>
      <c r="HV761" s="51"/>
      <c r="HW761" s="51"/>
      <c r="HX761" s="51"/>
      <c r="HY761" s="51"/>
      <c r="HZ761" s="51"/>
      <c r="IA761" s="51"/>
      <c r="IB761" s="51"/>
      <c r="IC761" s="51"/>
      <c r="ID761" s="51"/>
      <c r="IE761" s="51"/>
      <c r="IF761" s="51"/>
      <c r="IG761" s="51"/>
      <c r="IH761" s="51"/>
      <c r="II761" s="51"/>
      <c r="IJ761" s="51"/>
      <c r="IK761" s="51"/>
      <c r="IL761" s="51"/>
      <c r="IM761" s="51"/>
      <c r="IN761" s="51"/>
      <c r="IO761" s="51"/>
      <c r="IP761" s="51"/>
      <c r="IQ761" s="51"/>
      <c r="IR761" s="51"/>
      <c r="IS761" s="51"/>
      <c r="IT761" s="51"/>
      <c r="IU761" s="51"/>
    </row>
    <row r="762" spans="1:255" ht="12.75" customHeight="1" x14ac:dyDescent="0.2">
      <c r="A762" s="61"/>
      <c r="B762" s="61"/>
      <c r="C762" s="61"/>
      <c r="D762" s="61"/>
      <c r="E762" s="6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  <c r="GH762" s="51"/>
      <c r="GI762" s="51"/>
      <c r="GJ762" s="51"/>
      <c r="GK762" s="51"/>
      <c r="GL762" s="51"/>
      <c r="GM762" s="51"/>
      <c r="GN762" s="51"/>
      <c r="GO762" s="51"/>
      <c r="GP762" s="51"/>
      <c r="GQ762" s="51"/>
      <c r="GR762" s="51"/>
      <c r="GS762" s="51"/>
      <c r="GT762" s="51"/>
      <c r="GU762" s="51"/>
      <c r="GV762" s="51"/>
      <c r="GW762" s="51"/>
      <c r="GX762" s="51"/>
      <c r="GY762" s="51"/>
      <c r="GZ762" s="51"/>
      <c r="HA762" s="51"/>
      <c r="HB762" s="51"/>
      <c r="HC762" s="51"/>
      <c r="HD762" s="51"/>
      <c r="HE762" s="51"/>
      <c r="HF762" s="51"/>
      <c r="HG762" s="51"/>
      <c r="HH762" s="51"/>
      <c r="HI762" s="51"/>
      <c r="HJ762" s="51"/>
      <c r="HK762" s="51"/>
      <c r="HL762" s="51"/>
      <c r="HM762" s="51"/>
      <c r="HN762" s="51"/>
      <c r="HO762" s="51"/>
      <c r="HP762" s="51"/>
      <c r="HQ762" s="51"/>
      <c r="HR762" s="51"/>
      <c r="HS762" s="51"/>
      <c r="HT762" s="51"/>
      <c r="HU762" s="51"/>
      <c r="HV762" s="51"/>
      <c r="HW762" s="51"/>
      <c r="HX762" s="51"/>
      <c r="HY762" s="51"/>
      <c r="HZ762" s="51"/>
      <c r="IA762" s="51"/>
      <c r="IB762" s="51"/>
      <c r="IC762" s="51"/>
      <c r="ID762" s="51"/>
      <c r="IE762" s="51"/>
      <c r="IF762" s="51"/>
      <c r="IG762" s="51"/>
      <c r="IH762" s="51"/>
      <c r="II762" s="51"/>
      <c r="IJ762" s="51"/>
      <c r="IK762" s="51"/>
      <c r="IL762" s="51"/>
      <c r="IM762" s="51"/>
      <c r="IN762" s="51"/>
      <c r="IO762" s="51"/>
      <c r="IP762" s="51"/>
      <c r="IQ762" s="51"/>
      <c r="IR762" s="51"/>
      <c r="IS762" s="51"/>
      <c r="IT762" s="51"/>
      <c r="IU762" s="51"/>
    </row>
    <row r="763" spans="1:255" ht="12.75" customHeight="1" x14ac:dyDescent="0.2">
      <c r="A763" s="61"/>
      <c r="B763" s="61"/>
      <c r="C763" s="61"/>
      <c r="D763" s="61"/>
      <c r="E763" s="6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  <c r="GH763" s="51"/>
      <c r="GI763" s="51"/>
      <c r="GJ763" s="51"/>
      <c r="GK763" s="51"/>
      <c r="GL763" s="51"/>
      <c r="GM763" s="51"/>
      <c r="GN763" s="51"/>
      <c r="GO763" s="51"/>
      <c r="GP763" s="51"/>
      <c r="GQ763" s="51"/>
      <c r="GR763" s="51"/>
      <c r="GS763" s="51"/>
      <c r="GT763" s="51"/>
      <c r="GU763" s="51"/>
      <c r="GV763" s="51"/>
      <c r="GW763" s="51"/>
      <c r="GX763" s="51"/>
      <c r="GY763" s="51"/>
      <c r="GZ763" s="51"/>
      <c r="HA763" s="51"/>
      <c r="HB763" s="51"/>
      <c r="HC763" s="51"/>
      <c r="HD763" s="51"/>
      <c r="HE763" s="51"/>
      <c r="HF763" s="51"/>
      <c r="HG763" s="51"/>
      <c r="HH763" s="51"/>
      <c r="HI763" s="51"/>
      <c r="HJ763" s="51"/>
      <c r="HK763" s="51"/>
      <c r="HL763" s="51"/>
      <c r="HM763" s="51"/>
      <c r="HN763" s="51"/>
      <c r="HO763" s="51"/>
      <c r="HP763" s="51"/>
      <c r="HQ763" s="51"/>
      <c r="HR763" s="51"/>
      <c r="HS763" s="51"/>
      <c r="HT763" s="51"/>
      <c r="HU763" s="51"/>
      <c r="HV763" s="51"/>
      <c r="HW763" s="51"/>
      <c r="HX763" s="51"/>
      <c r="HY763" s="51"/>
      <c r="HZ763" s="51"/>
      <c r="IA763" s="51"/>
      <c r="IB763" s="51"/>
      <c r="IC763" s="51"/>
      <c r="ID763" s="51"/>
      <c r="IE763" s="51"/>
      <c r="IF763" s="51"/>
      <c r="IG763" s="51"/>
      <c r="IH763" s="51"/>
      <c r="II763" s="51"/>
      <c r="IJ763" s="51"/>
      <c r="IK763" s="51"/>
      <c r="IL763" s="51"/>
      <c r="IM763" s="51"/>
      <c r="IN763" s="51"/>
      <c r="IO763" s="51"/>
      <c r="IP763" s="51"/>
      <c r="IQ763" s="51"/>
      <c r="IR763" s="51"/>
      <c r="IS763" s="51"/>
      <c r="IT763" s="51"/>
      <c r="IU763" s="51"/>
    </row>
    <row r="764" spans="1:255" ht="12.75" customHeight="1" x14ac:dyDescent="0.2">
      <c r="A764" s="61"/>
      <c r="B764" s="61"/>
      <c r="C764" s="61"/>
      <c r="D764" s="61"/>
      <c r="E764" s="6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  <c r="GH764" s="51"/>
      <c r="GI764" s="51"/>
      <c r="GJ764" s="51"/>
      <c r="GK764" s="51"/>
      <c r="GL764" s="51"/>
      <c r="GM764" s="51"/>
      <c r="GN764" s="51"/>
      <c r="GO764" s="51"/>
      <c r="GP764" s="51"/>
      <c r="GQ764" s="51"/>
      <c r="GR764" s="51"/>
      <c r="GS764" s="51"/>
      <c r="GT764" s="51"/>
      <c r="GU764" s="51"/>
      <c r="GV764" s="51"/>
      <c r="GW764" s="51"/>
      <c r="GX764" s="51"/>
      <c r="GY764" s="51"/>
      <c r="GZ764" s="51"/>
      <c r="HA764" s="51"/>
      <c r="HB764" s="51"/>
      <c r="HC764" s="51"/>
      <c r="HD764" s="51"/>
      <c r="HE764" s="51"/>
      <c r="HF764" s="51"/>
      <c r="HG764" s="51"/>
      <c r="HH764" s="51"/>
      <c r="HI764" s="51"/>
      <c r="HJ764" s="51"/>
      <c r="HK764" s="51"/>
      <c r="HL764" s="51"/>
      <c r="HM764" s="51"/>
      <c r="HN764" s="51"/>
      <c r="HO764" s="51"/>
      <c r="HP764" s="51"/>
      <c r="HQ764" s="51"/>
      <c r="HR764" s="51"/>
      <c r="HS764" s="51"/>
      <c r="HT764" s="51"/>
      <c r="HU764" s="51"/>
      <c r="HV764" s="51"/>
      <c r="HW764" s="51"/>
      <c r="HX764" s="51"/>
      <c r="HY764" s="51"/>
      <c r="HZ764" s="51"/>
      <c r="IA764" s="51"/>
      <c r="IB764" s="51"/>
      <c r="IC764" s="51"/>
      <c r="ID764" s="51"/>
      <c r="IE764" s="51"/>
      <c r="IF764" s="51"/>
      <c r="IG764" s="51"/>
      <c r="IH764" s="51"/>
      <c r="II764" s="51"/>
      <c r="IJ764" s="51"/>
      <c r="IK764" s="51"/>
      <c r="IL764" s="51"/>
      <c r="IM764" s="51"/>
      <c r="IN764" s="51"/>
      <c r="IO764" s="51"/>
      <c r="IP764" s="51"/>
      <c r="IQ764" s="51"/>
      <c r="IR764" s="51"/>
      <c r="IS764" s="51"/>
      <c r="IT764" s="51"/>
      <c r="IU764" s="51"/>
    </row>
    <row r="765" spans="1:255" ht="12.75" customHeight="1" x14ac:dyDescent="0.2">
      <c r="A765" s="61"/>
      <c r="B765" s="61"/>
      <c r="C765" s="61"/>
      <c r="D765" s="61"/>
      <c r="E765" s="6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  <c r="GH765" s="51"/>
      <c r="GI765" s="51"/>
      <c r="GJ765" s="51"/>
      <c r="GK765" s="51"/>
      <c r="GL765" s="51"/>
      <c r="GM765" s="51"/>
      <c r="GN765" s="51"/>
      <c r="GO765" s="51"/>
      <c r="GP765" s="51"/>
      <c r="GQ765" s="51"/>
      <c r="GR765" s="51"/>
      <c r="GS765" s="51"/>
      <c r="GT765" s="51"/>
      <c r="GU765" s="51"/>
      <c r="GV765" s="51"/>
      <c r="GW765" s="51"/>
      <c r="GX765" s="51"/>
      <c r="GY765" s="51"/>
      <c r="GZ765" s="51"/>
      <c r="HA765" s="51"/>
      <c r="HB765" s="51"/>
      <c r="HC765" s="51"/>
      <c r="HD765" s="51"/>
      <c r="HE765" s="51"/>
      <c r="HF765" s="51"/>
      <c r="HG765" s="51"/>
      <c r="HH765" s="51"/>
      <c r="HI765" s="51"/>
      <c r="HJ765" s="51"/>
      <c r="HK765" s="51"/>
      <c r="HL765" s="51"/>
      <c r="HM765" s="51"/>
      <c r="HN765" s="51"/>
      <c r="HO765" s="51"/>
      <c r="HP765" s="51"/>
      <c r="HQ765" s="51"/>
      <c r="HR765" s="51"/>
      <c r="HS765" s="51"/>
      <c r="HT765" s="51"/>
      <c r="HU765" s="51"/>
      <c r="HV765" s="51"/>
      <c r="HW765" s="51"/>
      <c r="HX765" s="51"/>
      <c r="HY765" s="51"/>
      <c r="HZ765" s="51"/>
      <c r="IA765" s="51"/>
      <c r="IB765" s="51"/>
      <c r="IC765" s="51"/>
      <c r="ID765" s="51"/>
      <c r="IE765" s="51"/>
      <c r="IF765" s="51"/>
      <c r="IG765" s="51"/>
      <c r="IH765" s="51"/>
      <c r="II765" s="51"/>
      <c r="IJ765" s="51"/>
      <c r="IK765" s="51"/>
      <c r="IL765" s="51"/>
      <c r="IM765" s="51"/>
      <c r="IN765" s="51"/>
      <c r="IO765" s="51"/>
      <c r="IP765" s="51"/>
      <c r="IQ765" s="51"/>
      <c r="IR765" s="51"/>
      <c r="IS765" s="51"/>
      <c r="IT765" s="51"/>
      <c r="IU765" s="51"/>
    </row>
    <row r="766" spans="1:255" ht="12.75" customHeight="1" x14ac:dyDescent="0.2">
      <c r="A766" s="61"/>
      <c r="B766" s="61"/>
      <c r="C766" s="61"/>
      <c r="D766" s="61"/>
      <c r="E766" s="6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  <c r="GH766" s="51"/>
      <c r="GI766" s="51"/>
      <c r="GJ766" s="51"/>
      <c r="GK766" s="51"/>
      <c r="GL766" s="51"/>
      <c r="GM766" s="51"/>
      <c r="GN766" s="51"/>
      <c r="GO766" s="51"/>
      <c r="GP766" s="51"/>
      <c r="GQ766" s="51"/>
      <c r="GR766" s="51"/>
      <c r="GS766" s="51"/>
      <c r="GT766" s="51"/>
      <c r="GU766" s="51"/>
      <c r="GV766" s="51"/>
      <c r="GW766" s="51"/>
      <c r="GX766" s="51"/>
      <c r="GY766" s="51"/>
      <c r="GZ766" s="51"/>
      <c r="HA766" s="51"/>
      <c r="HB766" s="51"/>
      <c r="HC766" s="51"/>
      <c r="HD766" s="51"/>
      <c r="HE766" s="51"/>
      <c r="HF766" s="51"/>
      <c r="HG766" s="51"/>
      <c r="HH766" s="51"/>
      <c r="HI766" s="51"/>
      <c r="HJ766" s="51"/>
      <c r="HK766" s="51"/>
      <c r="HL766" s="51"/>
      <c r="HM766" s="51"/>
      <c r="HN766" s="51"/>
      <c r="HO766" s="51"/>
      <c r="HP766" s="51"/>
      <c r="HQ766" s="51"/>
      <c r="HR766" s="51"/>
      <c r="HS766" s="51"/>
      <c r="HT766" s="51"/>
      <c r="HU766" s="51"/>
      <c r="HV766" s="51"/>
      <c r="HW766" s="51"/>
      <c r="HX766" s="51"/>
      <c r="HY766" s="51"/>
      <c r="HZ766" s="51"/>
      <c r="IA766" s="51"/>
      <c r="IB766" s="51"/>
      <c r="IC766" s="51"/>
      <c r="ID766" s="51"/>
      <c r="IE766" s="51"/>
      <c r="IF766" s="51"/>
      <c r="IG766" s="51"/>
      <c r="IH766" s="51"/>
      <c r="II766" s="51"/>
      <c r="IJ766" s="51"/>
      <c r="IK766" s="51"/>
      <c r="IL766" s="51"/>
      <c r="IM766" s="51"/>
      <c r="IN766" s="51"/>
      <c r="IO766" s="51"/>
      <c r="IP766" s="51"/>
      <c r="IQ766" s="51"/>
      <c r="IR766" s="51"/>
      <c r="IS766" s="51"/>
      <c r="IT766" s="51"/>
      <c r="IU766" s="51"/>
    </row>
    <row r="767" spans="1:255" ht="12.75" customHeight="1" x14ac:dyDescent="0.2">
      <c r="A767" s="61"/>
      <c r="B767" s="61"/>
      <c r="C767" s="61"/>
      <c r="D767" s="61"/>
      <c r="E767" s="6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  <c r="GH767" s="51"/>
      <c r="GI767" s="51"/>
      <c r="GJ767" s="51"/>
      <c r="GK767" s="51"/>
      <c r="GL767" s="51"/>
      <c r="GM767" s="51"/>
      <c r="GN767" s="51"/>
      <c r="GO767" s="51"/>
      <c r="GP767" s="51"/>
      <c r="GQ767" s="51"/>
      <c r="GR767" s="51"/>
      <c r="GS767" s="51"/>
      <c r="GT767" s="51"/>
      <c r="GU767" s="51"/>
      <c r="GV767" s="51"/>
      <c r="GW767" s="51"/>
      <c r="GX767" s="51"/>
      <c r="GY767" s="51"/>
      <c r="GZ767" s="51"/>
      <c r="HA767" s="51"/>
      <c r="HB767" s="51"/>
      <c r="HC767" s="51"/>
      <c r="HD767" s="51"/>
      <c r="HE767" s="51"/>
      <c r="HF767" s="51"/>
      <c r="HG767" s="51"/>
      <c r="HH767" s="51"/>
      <c r="HI767" s="51"/>
      <c r="HJ767" s="51"/>
      <c r="HK767" s="51"/>
      <c r="HL767" s="51"/>
      <c r="HM767" s="51"/>
      <c r="HN767" s="51"/>
      <c r="HO767" s="51"/>
      <c r="HP767" s="51"/>
      <c r="HQ767" s="51"/>
      <c r="HR767" s="51"/>
      <c r="HS767" s="51"/>
      <c r="HT767" s="51"/>
      <c r="HU767" s="51"/>
      <c r="HV767" s="51"/>
      <c r="HW767" s="51"/>
      <c r="HX767" s="51"/>
      <c r="HY767" s="51"/>
      <c r="HZ767" s="51"/>
      <c r="IA767" s="51"/>
      <c r="IB767" s="51"/>
      <c r="IC767" s="51"/>
      <c r="ID767" s="51"/>
      <c r="IE767" s="51"/>
      <c r="IF767" s="51"/>
      <c r="IG767" s="51"/>
      <c r="IH767" s="51"/>
      <c r="II767" s="51"/>
      <c r="IJ767" s="51"/>
      <c r="IK767" s="51"/>
      <c r="IL767" s="51"/>
      <c r="IM767" s="51"/>
      <c r="IN767" s="51"/>
      <c r="IO767" s="51"/>
      <c r="IP767" s="51"/>
      <c r="IQ767" s="51"/>
      <c r="IR767" s="51"/>
      <c r="IS767" s="51"/>
      <c r="IT767" s="51"/>
      <c r="IU767" s="51"/>
    </row>
    <row r="768" spans="1:255" ht="12.75" customHeight="1" x14ac:dyDescent="0.2">
      <c r="A768" s="61"/>
      <c r="B768" s="61"/>
      <c r="C768" s="61"/>
      <c r="D768" s="61"/>
      <c r="E768" s="6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  <c r="GH768" s="51"/>
      <c r="GI768" s="51"/>
      <c r="GJ768" s="51"/>
      <c r="GK768" s="51"/>
      <c r="GL768" s="51"/>
      <c r="GM768" s="51"/>
      <c r="GN768" s="51"/>
      <c r="GO768" s="51"/>
      <c r="GP768" s="51"/>
      <c r="GQ768" s="51"/>
      <c r="GR768" s="51"/>
      <c r="GS768" s="51"/>
      <c r="GT768" s="51"/>
      <c r="GU768" s="51"/>
      <c r="GV768" s="51"/>
      <c r="GW768" s="51"/>
      <c r="GX768" s="51"/>
      <c r="GY768" s="51"/>
      <c r="GZ768" s="51"/>
      <c r="HA768" s="51"/>
      <c r="HB768" s="51"/>
      <c r="HC768" s="51"/>
      <c r="HD768" s="51"/>
      <c r="HE768" s="51"/>
      <c r="HF768" s="51"/>
      <c r="HG768" s="51"/>
      <c r="HH768" s="51"/>
      <c r="HI768" s="51"/>
      <c r="HJ768" s="51"/>
      <c r="HK768" s="51"/>
      <c r="HL768" s="51"/>
      <c r="HM768" s="51"/>
      <c r="HN768" s="51"/>
      <c r="HO768" s="51"/>
      <c r="HP768" s="51"/>
      <c r="HQ768" s="51"/>
      <c r="HR768" s="51"/>
      <c r="HS768" s="51"/>
      <c r="HT768" s="51"/>
      <c r="HU768" s="51"/>
      <c r="HV768" s="51"/>
      <c r="HW768" s="51"/>
      <c r="HX768" s="51"/>
      <c r="HY768" s="51"/>
      <c r="HZ768" s="51"/>
      <c r="IA768" s="51"/>
      <c r="IB768" s="51"/>
      <c r="IC768" s="51"/>
      <c r="ID768" s="51"/>
      <c r="IE768" s="51"/>
      <c r="IF768" s="51"/>
      <c r="IG768" s="51"/>
      <c r="IH768" s="51"/>
      <c r="II768" s="51"/>
      <c r="IJ768" s="51"/>
      <c r="IK768" s="51"/>
      <c r="IL768" s="51"/>
      <c r="IM768" s="51"/>
      <c r="IN768" s="51"/>
      <c r="IO768" s="51"/>
      <c r="IP768" s="51"/>
      <c r="IQ768" s="51"/>
      <c r="IR768" s="51"/>
      <c r="IS768" s="51"/>
      <c r="IT768" s="51"/>
      <c r="IU768" s="51"/>
    </row>
    <row r="769" spans="1:255" ht="12.75" customHeight="1" x14ac:dyDescent="0.2">
      <c r="A769" s="61"/>
      <c r="B769" s="61"/>
      <c r="C769" s="61"/>
      <c r="D769" s="61"/>
      <c r="E769" s="6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  <c r="GH769" s="51"/>
      <c r="GI769" s="51"/>
      <c r="GJ769" s="51"/>
      <c r="GK769" s="51"/>
      <c r="GL769" s="51"/>
      <c r="GM769" s="51"/>
      <c r="GN769" s="51"/>
      <c r="GO769" s="51"/>
      <c r="GP769" s="51"/>
      <c r="GQ769" s="51"/>
      <c r="GR769" s="51"/>
      <c r="GS769" s="51"/>
      <c r="GT769" s="51"/>
      <c r="GU769" s="51"/>
      <c r="GV769" s="51"/>
      <c r="GW769" s="51"/>
      <c r="GX769" s="51"/>
      <c r="GY769" s="51"/>
      <c r="GZ769" s="51"/>
      <c r="HA769" s="51"/>
      <c r="HB769" s="51"/>
      <c r="HC769" s="51"/>
      <c r="HD769" s="51"/>
      <c r="HE769" s="51"/>
      <c r="HF769" s="51"/>
      <c r="HG769" s="51"/>
      <c r="HH769" s="51"/>
      <c r="HI769" s="51"/>
      <c r="HJ769" s="51"/>
      <c r="HK769" s="51"/>
      <c r="HL769" s="51"/>
      <c r="HM769" s="51"/>
      <c r="HN769" s="51"/>
      <c r="HO769" s="51"/>
      <c r="HP769" s="51"/>
      <c r="HQ769" s="51"/>
      <c r="HR769" s="51"/>
      <c r="HS769" s="51"/>
      <c r="HT769" s="51"/>
      <c r="HU769" s="51"/>
      <c r="HV769" s="51"/>
      <c r="HW769" s="51"/>
      <c r="HX769" s="51"/>
      <c r="HY769" s="51"/>
      <c r="HZ769" s="51"/>
      <c r="IA769" s="51"/>
      <c r="IB769" s="51"/>
      <c r="IC769" s="51"/>
      <c r="ID769" s="51"/>
      <c r="IE769" s="51"/>
      <c r="IF769" s="51"/>
      <c r="IG769" s="51"/>
      <c r="IH769" s="51"/>
      <c r="II769" s="51"/>
      <c r="IJ769" s="51"/>
      <c r="IK769" s="51"/>
      <c r="IL769" s="51"/>
      <c r="IM769" s="51"/>
      <c r="IN769" s="51"/>
      <c r="IO769" s="51"/>
      <c r="IP769" s="51"/>
      <c r="IQ769" s="51"/>
      <c r="IR769" s="51"/>
      <c r="IS769" s="51"/>
      <c r="IT769" s="51"/>
      <c r="IU769" s="51"/>
    </row>
    <row r="770" spans="1:255" ht="12.75" customHeight="1" x14ac:dyDescent="0.2">
      <c r="A770" s="61"/>
      <c r="B770" s="61"/>
      <c r="C770" s="61"/>
      <c r="D770" s="61"/>
      <c r="E770" s="6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  <c r="GH770" s="51"/>
      <c r="GI770" s="51"/>
      <c r="GJ770" s="51"/>
      <c r="GK770" s="51"/>
      <c r="GL770" s="51"/>
      <c r="GM770" s="51"/>
      <c r="GN770" s="51"/>
      <c r="GO770" s="51"/>
      <c r="GP770" s="51"/>
      <c r="GQ770" s="51"/>
      <c r="GR770" s="51"/>
      <c r="GS770" s="51"/>
      <c r="GT770" s="51"/>
      <c r="GU770" s="51"/>
      <c r="GV770" s="51"/>
      <c r="GW770" s="51"/>
      <c r="GX770" s="51"/>
      <c r="GY770" s="51"/>
      <c r="GZ770" s="51"/>
      <c r="HA770" s="51"/>
      <c r="HB770" s="51"/>
      <c r="HC770" s="51"/>
      <c r="HD770" s="51"/>
      <c r="HE770" s="51"/>
      <c r="HF770" s="51"/>
      <c r="HG770" s="51"/>
      <c r="HH770" s="51"/>
      <c r="HI770" s="51"/>
      <c r="HJ770" s="51"/>
      <c r="HK770" s="51"/>
      <c r="HL770" s="51"/>
      <c r="HM770" s="51"/>
      <c r="HN770" s="51"/>
      <c r="HO770" s="51"/>
      <c r="HP770" s="51"/>
      <c r="HQ770" s="51"/>
      <c r="HR770" s="51"/>
      <c r="HS770" s="51"/>
      <c r="HT770" s="51"/>
      <c r="HU770" s="51"/>
      <c r="HV770" s="51"/>
      <c r="HW770" s="51"/>
      <c r="HX770" s="51"/>
      <c r="HY770" s="51"/>
      <c r="HZ770" s="51"/>
      <c r="IA770" s="51"/>
      <c r="IB770" s="51"/>
      <c r="IC770" s="51"/>
      <c r="ID770" s="51"/>
      <c r="IE770" s="51"/>
      <c r="IF770" s="51"/>
      <c r="IG770" s="51"/>
      <c r="IH770" s="51"/>
      <c r="II770" s="51"/>
      <c r="IJ770" s="51"/>
      <c r="IK770" s="51"/>
      <c r="IL770" s="51"/>
      <c r="IM770" s="51"/>
      <c r="IN770" s="51"/>
      <c r="IO770" s="51"/>
      <c r="IP770" s="51"/>
      <c r="IQ770" s="51"/>
      <c r="IR770" s="51"/>
      <c r="IS770" s="51"/>
      <c r="IT770" s="51"/>
      <c r="IU770" s="51"/>
    </row>
    <row r="771" spans="1:255" ht="12.75" customHeight="1" x14ac:dyDescent="0.2">
      <c r="A771" s="61"/>
      <c r="B771" s="61"/>
      <c r="C771" s="61"/>
      <c r="D771" s="61"/>
      <c r="E771" s="6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  <c r="GH771" s="51"/>
      <c r="GI771" s="51"/>
      <c r="GJ771" s="51"/>
      <c r="GK771" s="51"/>
      <c r="GL771" s="51"/>
      <c r="GM771" s="51"/>
      <c r="GN771" s="51"/>
      <c r="GO771" s="51"/>
      <c r="GP771" s="51"/>
      <c r="GQ771" s="51"/>
      <c r="GR771" s="51"/>
      <c r="GS771" s="51"/>
      <c r="GT771" s="51"/>
      <c r="GU771" s="51"/>
      <c r="GV771" s="51"/>
      <c r="GW771" s="51"/>
      <c r="GX771" s="51"/>
      <c r="GY771" s="51"/>
      <c r="GZ771" s="51"/>
      <c r="HA771" s="51"/>
      <c r="HB771" s="51"/>
      <c r="HC771" s="51"/>
      <c r="HD771" s="51"/>
      <c r="HE771" s="51"/>
      <c r="HF771" s="51"/>
      <c r="HG771" s="51"/>
      <c r="HH771" s="51"/>
      <c r="HI771" s="51"/>
      <c r="HJ771" s="51"/>
      <c r="HK771" s="51"/>
      <c r="HL771" s="51"/>
      <c r="HM771" s="51"/>
      <c r="HN771" s="51"/>
      <c r="HO771" s="51"/>
      <c r="HP771" s="51"/>
      <c r="HQ771" s="51"/>
      <c r="HR771" s="51"/>
      <c r="HS771" s="51"/>
      <c r="HT771" s="51"/>
      <c r="HU771" s="51"/>
      <c r="HV771" s="51"/>
      <c r="HW771" s="51"/>
      <c r="HX771" s="51"/>
      <c r="HY771" s="51"/>
      <c r="HZ771" s="51"/>
      <c r="IA771" s="51"/>
      <c r="IB771" s="51"/>
      <c r="IC771" s="51"/>
      <c r="ID771" s="51"/>
      <c r="IE771" s="51"/>
      <c r="IF771" s="51"/>
      <c r="IG771" s="51"/>
      <c r="IH771" s="51"/>
      <c r="II771" s="51"/>
      <c r="IJ771" s="51"/>
      <c r="IK771" s="51"/>
      <c r="IL771" s="51"/>
      <c r="IM771" s="51"/>
      <c r="IN771" s="51"/>
      <c r="IO771" s="51"/>
      <c r="IP771" s="51"/>
      <c r="IQ771" s="51"/>
      <c r="IR771" s="51"/>
      <c r="IS771" s="51"/>
      <c r="IT771" s="51"/>
      <c r="IU771" s="51"/>
    </row>
    <row r="772" spans="1:255" ht="12.75" customHeight="1" x14ac:dyDescent="0.2">
      <c r="A772" s="61"/>
      <c r="B772" s="61"/>
      <c r="C772" s="61"/>
      <c r="D772" s="61"/>
      <c r="E772" s="6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  <c r="GH772" s="51"/>
      <c r="GI772" s="51"/>
      <c r="GJ772" s="51"/>
      <c r="GK772" s="51"/>
      <c r="GL772" s="51"/>
      <c r="GM772" s="51"/>
      <c r="GN772" s="51"/>
      <c r="GO772" s="51"/>
      <c r="GP772" s="51"/>
      <c r="GQ772" s="51"/>
      <c r="GR772" s="51"/>
      <c r="GS772" s="51"/>
      <c r="GT772" s="51"/>
      <c r="GU772" s="51"/>
      <c r="GV772" s="51"/>
      <c r="GW772" s="51"/>
      <c r="GX772" s="51"/>
      <c r="GY772" s="51"/>
      <c r="GZ772" s="51"/>
      <c r="HA772" s="51"/>
      <c r="HB772" s="51"/>
      <c r="HC772" s="51"/>
      <c r="HD772" s="51"/>
      <c r="HE772" s="51"/>
      <c r="HF772" s="51"/>
      <c r="HG772" s="51"/>
      <c r="HH772" s="51"/>
      <c r="HI772" s="51"/>
      <c r="HJ772" s="51"/>
      <c r="HK772" s="51"/>
      <c r="HL772" s="51"/>
      <c r="HM772" s="51"/>
      <c r="HN772" s="51"/>
      <c r="HO772" s="51"/>
      <c r="HP772" s="51"/>
      <c r="HQ772" s="51"/>
      <c r="HR772" s="51"/>
      <c r="HS772" s="51"/>
      <c r="HT772" s="51"/>
      <c r="HU772" s="51"/>
      <c r="HV772" s="51"/>
      <c r="HW772" s="51"/>
      <c r="HX772" s="51"/>
      <c r="HY772" s="51"/>
      <c r="HZ772" s="51"/>
      <c r="IA772" s="51"/>
      <c r="IB772" s="51"/>
      <c r="IC772" s="51"/>
      <c r="ID772" s="51"/>
      <c r="IE772" s="51"/>
      <c r="IF772" s="51"/>
      <c r="IG772" s="51"/>
      <c r="IH772" s="51"/>
      <c r="II772" s="51"/>
      <c r="IJ772" s="51"/>
      <c r="IK772" s="51"/>
      <c r="IL772" s="51"/>
      <c r="IM772" s="51"/>
      <c r="IN772" s="51"/>
      <c r="IO772" s="51"/>
      <c r="IP772" s="51"/>
      <c r="IQ772" s="51"/>
      <c r="IR772" s="51"/>
      <c r="IS772" s="51"/>
      <c r="IT772" s="51"/>
      <c r="IU772" s="51"/>
    </row>
    <row r="773" spans="1:255" ht="12.75" customHeight="1" x14ac:dyDescent="0.2">
      <c r="A773" s="61"/>
      <c r="B773" s="61"/>
      <c r="C773" s="61"/>
      <c r="D773" s="61"/>
      <c r="E773" s="6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  <c r="GH773" s="51"/>
      <c r="GI773" s="51"/>
      <c r="GJ773" s="51"/>
      <c r="GK773" s="51"/>
      <c r="GL773" s="51"/>
      <c r="GM773" s="51"/>
      <c r="GN773" s="51"/>
      <c r="GO773" s="51"/>
      <c r="GP773" s="51"/>
      <c r="GQ773" s="51"/>
      <c r="GR773" s="51"/>
      <c r="GS773" s="51"/>
      <c r="GT773" s="51"/>
      <c r="GU773" s="51"/>
      <c r="GV773" s="51"/>
      <c r="GW773" s="51"/>
      <c r="GX773" s="51"/>
      <c r="GY773" s="51"/>
      <c r="GZ773" s="51"/>
      <c r="HA773" s="51"/>
      <c r="HB773" s="51"/>
      <c r="HC773" s="51"/>
      <c r="HD773" s="51"/>
      <c r="HE773" s="51"/>
      <c r="HF773" s="51"/>
      <c r="HG773" s="51"/>
      <c r="HH773" s="51"/>
      <c r="HI773" s="51"/>
      <c r="HJ773" s="51"/>
      <c r="HK773" s="51"/>
      <c r="HL773" s="51"/>
      <c r="HM773" s="51"/>
      <c r="HN773" s="51"/>
      <c r="HO773" s="51"/>
      <c r="HP773" s="51"/>
      <c r="HQ773" s="51"/>
      <c r="HR773" s="51"/>
      <c r="HS773" s="51"/>
      <c r="HT773" s="51"/>
      <c r="HU773" s="51"/>
      <c r="HV773" s="51"/>
      <c r="HW773" s="51"/>
      <c r="HX773" s="51"/>
      <c r="HY773" s="51"/>
      <c r="HZ773" s="51"/>
      <c r="IA773" s="51"/>
      <c r="IB773" s="51"/>
      <c r="IC773" s="51"/>
      <c r="ID773" s="51"/>
      <c r="IE773" s="51"/>
      <c r="IF773" s="51"/>
      <c r="IG773" s="51"/>
      <c r="IH773" s="51"/>
      <c r="II773" s="51"/>
      <c r="IJ773" s="51"/>
      <c r="IK773" s="51"/>
      <c r="IL773" s="51"/>
      <c r="IM773" s="51"/>
      <c r="IN773" s="51"/>
      <c r="IO773" s="51"/>
      <c r="IP773" s="51"/>
      <c r="IQ773" s="51"/>
      <c r="IR773" s="51"/>
      <c r="IS773" s="51"/>
      <c r="IT773" s="51"/>
      <c r="IU773" s="51"/>
    </row>
    <row r="774" spans="1:255" ht="12.75" customHeight="1" x14ac:dyDescent="0.2">
      <c r="A774" s="61"/>
      <c r="B774" s="61"/>
      <c r="C774" s="61"/>
      <c r="D774" s="61"/>
      <c r="E774" s="6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  <c r="GH774" s="51"/>
      <c r="GI774" s="51"/>
      <c r="GJ774" s="51"/>
      <c r="GK774" s="51"/>
      <c r="GL774" s="51"/>
      <c r="GM774" s="51"/>
      <c r="GN774" s="51"/>
      <c r="GO774" s="51"/>
      <c r="GP774" s="51"/>
      <c r="GQ774" s="51"/>
      <c r="GR774" s="51"/>
      <c r="GS774" s="51"/>
      <c r="GT774" s="51"/>
      <c r="GU774" s="51"/>
      <c r="GV774" s="51"/>
      <c r="GW774" s="51"/>
      <c r="GX774" s="51"/>
      <c r="GY774" s="51"/>
      <c r="GZ774" s="51"/>
      <c r="HA774" s="51"/>
      <c r="HB774" s="51"/>
      <c r="HC774" s="51"/>
      <c r="HD774" s="51"/>
      <c r="HE774" s="51"/>
      <c r="HF774" s="51"/>
      <c r="HG774" s="51"/>
      <c r="HH774" s="51"/>
      <c r="HI774" s="51"/>
      <c r="HJ774" s="51"/>
      <c r="HK774" s="51"/>
      <c r="HL774" s="51"/>
      <c r="HM774" s="51"/>
      <c r="HN774" s="51"/>
      <c r="HO774" s="51"/>
      <c r="HP774" s="51"/>
      <c r="HQ774" s="51"/>
      <c r="HR774" s="51"/>
      <c r="HS774" s="51"/>
      <c r="HT774" s="51"/>
      <c r="HU774" s="51"/>
      <c r="HV774" s="51"/>
      <c r="HW774" s="51"/>
      <c r="HX774" s="51"/>
      <c r="HY774" s="51"/>
      <c r="HZ774" s="51"/>
      <c r="IA774" s="51"/>
      <c r="IB774" s="51"/>
      <c r="IC774" s="51"/>
      <c r="ID774" s="51"/>
      <c r="IE774" s="51"/>
      <c r="IF774" s="51"/>
      <c r="IG774" s="51"/>
      <c r="IH774" s="51"/>
      <c r="II774" s="51"/>
      <c r="IJ774" s="51"/>
      <c r="IK774" s="51"/>
      <c r="IL774" s="51"/>
      <c r="IM774" s="51"/>
      <c r="IN774" s="51"/>
      <c r="IO774" s="51"/>
      <c r="IP774" s="51"/>
      <c r="IQ774" s="51"/>
      <c r="IR774" s="51"/>
      <c r="IS774" s="51"/>
      <c r="IT774" s="51"/>
      <c r="IU774" s="51"/>
    </row>
    <row r="775" spans="1:255" ht="12.75" customHeight="1" x14ac:dyDescent="0.2">
      <c r="A775" s="61"/>
      <c r="B775" s="61"/>
      <c r="C775" s="61"/>
      <c r="D775" s="61"/>
      <c r="E775" s="6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  <c r="GH775" s="51"/>
      <c r="GI775" s="51"/>
      <c r="GJ775" s="51"/>
      <c r="GK775" s="51"/>
      <c r="GL775" s="51"/>
      <c r="GM775" s="51"/>
      <c r="GN775" s="51"/>
      <c r="GO775" s="51"/>
      <c r="GP775" s="51"/>
      <c r="GQ775" s="51"/>
      <c r="GR775" s="51"/>
      <c r="GS775" s="51"/>
      <c r="GT775" s="51"/>
      <c r="GU775" s="51"/>
      <c r="GV775" s="51"/>
      <c r="GW775" s="51"/>
      <c r="GX775" s="51"/>
      <c r="GY775" s="51"/>
      <c r="GZ775" s="51"/>
      <c r="HA775" s="51"/>
      <c r="HB775" s="51"/>
      <c r="HC775" s="51"/>
      <c r="HD775" s="51"/>
      <c r="HE775" s="51"/>
      <c r="HF775" s="51"/>
      <c r="HG775" s="51"/>
      <c r="HH775" s="51"/>
      <c r="HI775" s="51"/>
      <c r="HJ775" s="51"/>
      <c r="HK775" s="51"/>
      <c r="HL775" s="51"/>
      <c r="HM775" s="51"/>
      <c r="HN775" s="51"/>
      <c r="HO775" s="51"/>
      <c r="HP775" s="51"/>
      <c r="HQ775" s="51"/>
      <c r="HR775" s="51"/>
      <c r="HS775" s="51"/>
      <c r="HT775" s="51"/>
      <c r="HU775" s="51"/>
      <c r="HV775" s="51"/>
      <c r="HW775" s="51"/>
      <c r="HX775" s="51"/>
      <c r="HY775" s="51"/>
      <c r="HZ775" s="51"/>
      <c r="IA775" s="51"/>
      <c r="IB775" s="51"/>
      <c r="IC775" s="51"/>
      <c r="ID775" s="51"/>
      <c r="IE775" s="51"/>
      <c r="IF775" s="51"/>
      <c r="IG775" s="51"/>
      <c r="IH775" s="51"/>
      <c r="II775" s="51"/>
      <c r="IJ775" s="51"/>
      <c r="IK775" s="51"/>
      <c r="IL775" s="51"/>
      <c r="IM775" s="51"/>
      <c r="IN775" s="51"/>
      <c r="IO775" s="51"/>
      <c r="IP775" s="51"/>
      <c r="IQ775" s="51"/>
      <c r="IR775" s="51"/>
      <c r="IS775" s="51"/>
      <c r="IT775" s="51"/>
      <c r="IU775" s="51"/>
    </row>
    <row r="776" spans="1:255" ht="12.75" customHeight="1" x14ac:dyDescent="0.2">
      <c r="A776" s="61"/>
      <c r="B776" s="61"/>
      <c r="C776" s="61"/>
      <c r="D776" s="61"/>
      <c r="E776" s="6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  <c r="GH776" s="51"/>
      <c r="GI776" s="51"/>
      <c r="GJ776" s="51"/>
      <c r="GK776" s="51"/>
      <c r="GL776" s="51"/>
      <c r="GM776" s="51"/>
      <c r="GN776" s="51"/>
      <c r="GO776" s="51"/>
      <c r="GP776" s="51"/>
      <c r="GQ776" s="51"/>
      <c r="GR776" s="51"/>
      <c r="GS776" s="51"/>
      <c r="GT776" s="51"/>
      <c r="GU776" s="51"/>
      <c r="GV776" s="51"/>
      <c r="GW776" s="51"/>
      <c r="GX776" s="51"/>
      <c r="GY776" s="51"/>
      <c r="GZ776" s="51"/>
      <c r="HA776" s="51"/>
      <c r="HB776" s="51"/>
      <c r="HC776" s="51"/>
      <c r="HD776" s="51"/>
      <c r="HE776" s="51"/>
      <c r="HF776" s="51"/>
      <c r="HG776" s="51"/>
      <c r="HH776" s="51"/>
      <c r="HI776" s="51"/>
      <c r="HJ776" s="51"/>
      <c r="HK776" s="51"/>
      <c r="HL776" s="51"/>
      <c r="HM776" s="51"/>
      <c r="HN776" s="51"/>
      <c r="HO776" s="51"/>
      <c r="HP776" s="51"/>
      <c r="HQ776" s="51"/>
      <c r="HR776" s="51"/>
      <c r="HS776" s="51"/>
      <c r="HT776" s="51"/>
      <c r="HU776" s="51"/>
      <c r="HV776" s="51"/>
      <c r="HW776" s="51"/>
      <c r="HX776" s="51"/>
      <c r="HY776" s="51"/>
      <c r="HZ776" s="51"/>
      <c r="IA776" s="51"/>
      <c r="IB776" s="51"/>
      <c r="IC776" s="51"/>
      <c r="ID776" s="51"/>
      <c r="IE776" s="51"/>
      <c r="IF776" s="51"/>
      <c r="IG776" s="51"/>
      <c r="IH776" s="51"/>
      <c r="II776" s="51"/>
      <c r="IJ776" s="51"/>
      <c r="IK776" s="51"/>
      <c r="IL776" s="51"/>
      <c r="IM776" s="51"/>
      <c r="IN776" s="51"/>
      <c r="IO776" s="51"/>
      <c r="IP776" s="51"/>
      <c r="IQ776" s="51"/>
      <c r="IR776" s="51"/>
      <c r="IS776" s="51"/>
      <c r="IT776" s="51"/>
      <c r="IU776" s="51"/>
    </row>
    <row r="777" spans="1:255" ht="12.75" customHeight="1" x14ac:dyDescent="0.2">
      <c r="A777" s="61"/>
      <c r="B777" s="61"/>
      <c r="C777" s="61"/>
      <c r="D777" s="61"/>
      <c r="E777" s="6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  <c r="GH777" s="51"/>
      <c r="GI777" s="51"/>
      <c r="GJ777" s="51"/>
      <c r="GK777" s="51"/>
      <c r="GL777" s="51"/>
      <c r="GM777" s="51"/>
      <c r="GN777" s="51"/>
      <c r="GO777" s="51"/>
      <c r="GP777" s="51"/>
      <c r="GQ777" s="51"/>
      <c r="GR777" s="51"/>
      <c r="GS777" s="51"/>
      <c r="GT777" s="51"/>
      <c r="GU777" s="51"/>
      <c r="GV777" s="51"/>
      <c r="GW777" s="51"/>
      <c r="GX777" s="51"/>
      <c r="GY777" s="51"/>
      <c r="GZ777" s="51"/>
      <c r="HA777" s="51"/>
      <c r="HB777" s="51"/>
      <c r="HC777" s="51"/>
      <c r="HD777" s="51"/>
      <c r="HE777" s="51"/>
      <c r="HF777" s="51"/>
      <c r="HG777" s="51"/>
      <c r="HH777" s="51"/>
      <c r="HI777" s="51"/>
      <c r="HJ777" s="51"/>
      <c r="HK777" s="51"/>
      <c r="HL777" s="51"/>
      <c r="HM777" s="51"/>
      <c r="HN777" s="51"/>
      <c r="HO777" s="51"/>
      <c r="HP777" s="51"/>
      <c r="HQ777" s="51"/>
      <c r="HR777" s="51"/>
      <c r="HS777" s="51"/>
      <c r="HT777" s="51"/>
      <c r="HU777" s="51"/>
      <c r="HV777" s="51"/>
      <c r="HW777" s="51"/>
      <c r="HX777" s="51"/>
      <c r="HY777" s="51"/>
      <c r="HZ777" s="51"/>
      <c r="IA777" s="51"/>
      <c r="IB777" s="51"/>
      <c r="IC777" s="51"/>
      <c r="ID777" s="51"/>
      <c r="IE777" s="51"/>
      <c r="IF777" s="51"/>
      <c r="IG777" s="51"/>
      <c r="IH777" s="51"/>
      <c r="II777" s="51"/>
      <c r="IJ777" s="51"/>
      <c r="IK777" s="51"/>
      <c r="IL777" s="51"/>
      <c r="IM777" s="51"/>
      <c r="IN777" s="51"/>
      <c r="IO777" s="51"/>
      <c r="IP777" s="51"/>
      <c r="IQ777" s="51"/>
      <c r="IR777" s="51"/>
      <c r="IS777" s="51"/>
      <c r="IT777" s="51"/>
      <c r="IU777" s="51"/>
    </row>
    <row r="778" spans="1:255" ht="12.75" customHeight="1" x14ac:dyDescent="0.2">
      <c r="A778" s="61"/>
      <c r="B778" s="61"/>
      <c r="C778" s="61"/>
      <c r="D778" s="61"/>
      <c r="E778" s="6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  <c r="GH778" s="51"/>
      <c r="GI778" s="51"/>
      <c r="GJ778" s="51"/>
      <c r="GK778" s="51"/>
      <c r="GL778" s="51"/>
      <c r="GM778" s="51"/>
      <c r="GN778" s="51"/>
      <c r="GO778" s="51"/>
      <c r="GP778" s="51"/>
      <c r="GQ778" s="51"/>
      <c r="GR778" s="51"/>
      <c r="GS778" s="51"/>
      <c r="GT778" s="51"/>
      <c r="GU778" s="51"/>
      <c r="GV778" s="51"/>
      <c r="GW778" s="51"/>
      <c r="GX778" s="51"/>
      <c r="GY778" s="51"/>
      <c r="GZ778" s="51"/>
      <c r="HA778" s="51"/>
      <c r="HB778" s="51"/>
      <c r="HC778" s="51"/>
      <c r="HD778" s="51"/>
      <c r="HE778" s="51"/>
      <c r="HF778" s="51"/>
      <c r="HG778" s="51"/>
      <c r="HH778" s="51"/>
      <c r="HI778" s="51"/>
      <c r="HJ778" s="51"/>
      <c r="HK778" s="51"/>
      <c r="HL778" s="51"/>
      <c r="HM778" s="51"/>
      <c r="HN778" s="51"/>
      <c r="HO778" s="51"/>
      <c r="HP778" s="51"/>
      <c r="HQ778" s="51"/>
      <c r="HR778" s="51"/>
      <c r="HS778" s="51"/>
      <c r="HT778" s="51"/>
      <c r="HU778" s="51"/>
      <c r="HV778" s="51"/>
      <c r="HW778" s="51"/>
      <c r="HX778" s="51"/>
      <c r="HY778" s="51"/>
      <c r="HZ778" s="51"/>
      <c r="IA778" s="51"/>
      <c r="IB778" s="51"/>
      <c r="IC778" s="51"/>
      <c r="ID778" s="51"/>
      <c r="IE778" s="51"/>
      <c r="IF778" s="51"/>
      <c r="IG778" s="51"/>
      <c r="IH778" s="51"/>
      <c r="II778" s="51"/>
      <c r="IJ778" s="51"/>
      <c r="IK778" s="51"/>
      <c r="IL778" s="51"/>
      <c r="IM778" s="51"/>
      <c r="IN778" s="51"/>
      <c r="IO778" s="51"/>
      <c r="IP778" s="51"/>
      <c r="IQ778" s="51"/>
      <c r="IR778" s="51"/>
      <c r="IS778" s="51"/>
      <c r="IT778" s="51"/>
      <c r="IU778" s="51"/>
    </row>
    <row r="779" spans="1:255" ht="12.75" customHeight="1" x14ac:dyDescent="0.2">
      <c r="A779" s="61"/>
      <c r="B779" s="61"/>
      <c r="C779" s="61"/>
      <c r="D779" s="61"/>
      <c r="E779" s="6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  <c r="GH779" s="51"/>
      <c r="GI779" s="51"/>
      <c r="GJ779" s="51"/>
      <c r="GK779" s="51"/>
      <c r="GL779" s="51"/>
      <c r="GM779" s="51"/>
      <c r="GN779" s="51"/>
      <c r="GO779" s="51"/>
      <c r="GP779" s="51"/>
      <c r="GQ779" s="51"/>
      <c r="GR779" s="51"/>
      <c r="GS779" s="51"/>
      <c r="GT779" s="51"/>
      <c r="GU779" s="51"/>
      <c r="GV779" s="51"/>
      <c r="GW779" s="51"/>
      <c r="GX779" s="51"/>
      <c r="GY779" s="51"/>
      <c r="GZ779" s="51"/>
      <c r="HA779" s="51"/>
      <c r="HB779" s="51"/>
      <c r="HC779" s="51"/>
      <c r="HD779" s="51"/>
      <c r="HE779" s="51"/>
      <c r="HF779" s="51"/>
      <c r="HG779" s="51"/>
      <c r="HH779" s="51"/>
      <c r="HI779" s="51"/>
      <c r="HJ779" s="51"/>
      <c r="HK779" s="51"/>
      <c r="HL779" s="51"/>
      <c r="HM779" s="51"/>
      <c r="HN779" s="51"/>
      <c r="HO779" s="51"/>
      <c r="HP779" s="51"/>
      <c r="HQ779" s="51"/>
      <c r="HR779" s="51"/>
      <c r="HS779" s="51"/>
      <c r="HT779" s="51"/>
      <c r="HU779" s="51"/>
      <c r="HV779" s="51"/>
      <c r="HW779" s="51"/>
      <c r="HX779" s="51"/>
      <c r="HY779" s="51"/>
      <c r="HZ779" s="51"/>
      <c r="IA779" s="51"/>
      <c r="IB779" s="51"/>
      <c r="IC779" s="51"/>
      <c r="ID779" s="51"/>
      <c r="IE779" s="51"/>
      <c r="IF779" s="51"/>
      <c r="IG779" s="51"/>
      <c r="IH779" s="51"/>
      <c r="II779" s="51"/>
      <c r="IJ779" s="51"/>
      <c r="IK779" s="51"/>
      <c r="IL779" s="51"/>
      <c r="IM779" s="51"/>
      <c r="IN779" s="51"/>
      <c r="IO779" s="51"/>
      <c r="IP779" s="51"/>
      <c r="IQ779" s="51"/>
      <c r="IR779" s="51"/>
      <c r="IS779" s="51"/>
      <c r="IT779" s="51"/>
      <c r="IU779" s="51"/>
    </row>
    <row r="780" spans="1:255" ht="12.75" customHeight="1" x14ac:dyDescent="0.2">
      <c r="A780" s="61"/>
      <c r="B780" s="61"/>
      <c r="C780" s="61"/>
      <c r="D780" s="61"/>
      <c r="E780" s="6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  <c r="GH780" s="51"/>
      <c r="GI780" s="51"/>
      <c r="GJ780" s="51"/>
      <c r="GK780" s="51"/>
      <c r="GL780" s="51"/>
      <c r="GM780" s="51"/>
      <c r="GN780" s="51"/>
      <c r="GO780" s="51"/>
      <c r="GP780" s="51"/>
      <c r="GQ780" s="51"/>
      <c r="GR780" s="51"/>
      <c r="GS780" s="51"/>
      <c r="GT780" s="51"/>
      <c r="GU780" s="51"/>
      <c r="GV780" s="51"/>
      <c r="GW780" s="51"/>
      <c r="GX780" s="51"/>
      <c r="GY780" s="51"/>
      <c r="GZ780" s="51"/>
      <c r="HA780" s="51"/>
      <c r="HB780" s="51"/>
      <c r="HC780" s="51"/>
      <c r="HD780" s="51"/>
      <c r="HE780" s="51"/>
      <c r="HF780" s="51"/>
      <c r="HG780" s="51"/>
      <c r="HH780" s="51"/>
      <c r="HI780" s="51"/>
      <c r="HJ780" s="51"/>
      <c r="HK780" s="51"/>
      <c r="HL780" s="51"/>
      <c r="HM780" s="51"/>
      <c r="HN780" s="51"/>
      <c r="HO780" s="51"/>
      <c r="HP780" s="51"/>
      <c r="HQ780" s="51"/>
      <c r="HR780" s="51"/>
      <c r="HS780" s="51"/>
      <c r="HT780" s="51"/>
      <c r="HU780" s="51"/>
      <c r="HV780" s="51"/>
      <c r="HW780" s="51"/>
      <c r="HX780" s="51"/>
      <c r="HY780" s="51"/>
      <c r="HZ780" s="51"/>
      <c r="IA780" s="51"/>
      <c r="IB780" s="51"/>
      <c r="IC780" s="51"/>
      <c r="ID780" s="51"/>
      <c r="IE780" s="51"/>
      <c r="IF780" s="51"/>
      <c r="IG780" s="51"/>
      <c r="IH780" s="51"/>
      <c r="II780" s="51"/>
      <c r="IJ780" s="51"/>
      <c r="IK780" s="51"/>
      <c r="IL780" s="51"/>
      <c r="IM780" s="51"/>
      <c r="IN780" s="51"/>
      <c r="IO780" s="51"/>
      <c r="IP780" s="51"/>
      <c r="IQ780" s="51"/>
      <c r="IR780" s="51"/>
      <c r="IS780" s="51"/>
      <c r="IT780" s="51"/>
      <c r="IU780" s="51"/>
    </row>
    <row r="781" spans="1:255" ht="12.75" customHeight="1" x14ac:dyDescent="0.2">
      <c r="A781" s="61"/>
      <c r="B781" s="61"/>
      <c r="C781" s="61"/>
      <c r="D781" s="61"/>
      <c r="E781" s="6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  <c r="GH781" s="51"/>
      <c r="GI781" s="51"/>
      <c r="GJ781" s="51"/>
      <c r="GK781" s="51"/>
      <c r="GL781" s="51"/>
      <c r="GM781" s="51"/>
      <c r="GN781" s="51"/>
      <c r="GO781" s="51"/>
      <c r="GP781" s="51"/>
      <c r="GQ781" s="51"/>
      <c r="GR781" s="51"/>
      <c r="GS781" s="51"/>
      <c r="GT781" s="51"/>
      <c r="GU781" s="51"/>
      <c r="GV781" s="51"/>
      <c r="GW781" s="51"/>
      <c r="GX781" s="51"/>
      <c r="GY781" s="51"/>
      <c r="GZ781" s="51"/>
      <c r="HA781" s="51"/>
      <c r="HB781" s="51"/>
      <c r="HC781" s="51"/>
      <c r="HD781" s="51"/>
      <c r="HE781" s="51"/>
      <c r="HF781" s="51"/>
      <c r="HG781" s="51"/>
      <c r="HH781" s="51"/>
      <c r="HI781" s="51"/>
      <c r="HJ781" s="51"/>
      <c r="HK781" s="51"/>
      <c r="HL781" s="51"/>
      <c r="HM781" s="51"/>
      <c r="HN781" s="51"/>
      <c r="HO781" s="51"/>
      <c r="HP781" s="51"/>
      <c r="HQ781" s="51"/>
      <c r="HR781" s="51"/>
      <c r="HS781" s="51"/>
      <c r="HT781" s="51"/>
      <c r="HU781" s="51"/>
      <c r="HV781" s="51"/>
      <c r="HW781" s="51"/>
      <c r="HX781" s="51"/>
      <c r="HY781" s="51"/>
      <c r="HZ781" s="51"/>
      <c r="IA781" s="51"/>
      <c r="IB781" s="51"/>
      <c r="IC781" s="51"/>
      <c r="ID781" s="51"/>
      <c r="IE781" s="51"/>
      <c r="IF781" s="51"/>
      <c r="IG781" s="51"/>
      <c r="IH781" s="51"/>
      <c r="II781" s="51"/>
      <c r="IJ781" s="51"/>
      <c r="IK781" s="51"/>
      <c r="IL781" s="51"/>
      <c r="IM781" s="51"/>
      <c r="IN781" s="51"/>
      <c r="IO781" s="51"/>
      <c r="IP781" s="51"/>
      <c r="IQ781" s="51"/>
      <c r="IR781" s="51"/>
      <c r="IS781" s="51"/>
      <c r="IT781" s="51"/>
      <c r="IU781" s="51"/>
    </row>
    <row r="782" spans="1:255" ht="12.75" customHeight="1" x14ac:dyDescent="0.2">
      <c r="A782" s="61"/>
      <c r="B782" s="61"/>
      <c r="C782" s="61"/>
      <c r="D782" s="61"/>
      <c r="E782" s="6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  <c r="GH782" s="51"/>
      <c r="GI782" s="51"/>
      <c r="GJ782" s="51"/>
      <c r="GK782" s="51"/>
      <c r="GL782" s="51"/>
      <c r="GM782" s="51"/>
      <c r="GN782" s="51"/>
      <c r="GO782" s="51"/>
      <c r="GP782" s="51"/>
      <c r="GQ782" s="51"/>
      <c r="GR782" s="51"/>
      <c r="GS782" s="51"/>
      <c r="GT782" s="51"/>
      <c r="GU782" s="51"/>
      <c r="GV782" s="51"/>
      <c r="GW782" s="51"/>
      <c r="GX782" s="51"/>
      <c r="GY782" s="51"/>
      <c r="GZ782" s="51"/>
      <c r="HA782" s="51"/>
      <c r="HB782" s="51"/>
      <c r="HC782" s="51"/>
      <c r="HD782" s="51"/>
      <c r="HE782" s="51"/>
      <c r="HF782" s="51"/>
      <c r="HG782" s="51"/>
      <c r="HH782" s="51"/>
      <c r="HI782" s="51"/>
      <c r="HJ782" s="51"/>
      <c r="HK782" s="51"/>
      <c r="HL782" s="51"/>
      <c r="HM782" s="51"/>
      <c r="HN782" s="51"/>
      <c r="HO782" s="51"/>
      <c r="HP782" s="51"/>
      <c r="HQ782" s="51"/>
      <c r="HR782" s="51"/>
      <c r="HS782" s="51"/>
      <c r="HT782" s="51"/>
      <c r="HU782" s="51"/>
      <c r="HV782" s="51"/>
      <c r="HW782" s="51"/>
      <c r="HX782" s="51"/>
      <c r="HY782" s="51"/>
      <c r="HZ782" s="51"/>
      <c r="IA782" s="51"/>
      <c r="IB782" s="51"/>
      <c r="IC782" s="51"/>
      <c r="ID782" s="51"/>
      <c r="IE782" s="51"/>
      <c r="IF782" s="51"/>
      <c r="IG782" s="51"/>
      <c r="IH782" s="51"/>
      <c r="II782" s="51"/>
      <c r="IJ782" s="51"/>
      <c r="IK782" s="51"/>
      <c r="IL782" s="51"/>
      <c r="IM782" s="51"/>
      <c r="IN782" s="51"/>
      <c r="IO782" s="51"/>
      <c r="IP782" s="51"/>
      <c r="IQ782" s="51"/>
      <c r="IR782" s="51"/>
      <c r="IS782" s="51"/>
      <c r="IT782" s="51"/>
      <c r="IU782" s="51"/>
    </row>
    <row r="783" spans="1:255" ht="12.75" customHeight="1" x14ac:dyDescent="0.2">
      <c r="A783" s="61"/>
      <c r="B783" s="61"/>
      <c r="C783" s="61"/>
      <c r="D783" s="61"/>
      <c r="E783" s="6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  <c r="GH783" s="51"/>
      <c r="GI783" s="51"/>
      <c r="GJ783" s="51"/>
      <c r="GK783" s="51"/>
      <c r="GL783" s="51"/>
      <c r="GM783" s="51"/>
      <c r="GN783" s="51"/>
      <c r="GO783" s="51"/>
      <c r="GP783" s="51"/>
      <c r="GQ783" s="51"/>
      <c r="GR783" s="51"/>
      <c r="GS783" s="51"/>
      <c r="GT783" s="51"/>
      <c r="GU783" s="51"/>
      <c r="GV783" s="51"/>
      <c r="GW783" s="51"/>
      <c r="GX783" s="51"/>
      <c r="GY783" s="51"/>
      <c r="GZ783" s="51"/>
      <c r="HA783" s="51"/>
      <c r="HB783" s="51"/>
      <c r="HC783" s="51"/>
      <c r="HD783" s="51"/>
      <c r="HE783" s="51"/>
      <c r="HF783" s="51"/>
      <c r="HG783" s="51"/>
      <c r="HH783" s="51"/>
      <c r="HI783" s="51"/>
      <c r="HJ783" s="51"/>
      <c r="HK783" s="51"/>
      <c r="HL783" s="51"/>
      <c r="HM783" s="51"/>
      <c r="HN783" s="51"/>
      <c r="HO783" s="51"/>
      <c r="HP783" s="51"/>
      <c r="HQ783" s="51"/>
      <c r="HR783" s="51"/>
      <c r="HS783" s="51"/>
      <c r="HT783" s="51"/>
      <c r="HU783" s="51"/>
      <c r="HV783" s="51"/>
      <c r="HW783" s="51"/>
      <c r="HX783" s="51"/>
      <c r="HY783" s="51"/>
      <c r="HZ783" s="51"/>
      <c r="IA783" s="51"/>
      <c r="IB783" s="51"/>
      <c r="IC783" s="51"/>
      <c r="ID783" s="51"/>
      <c r="IE783" s="51"/>
      <c r="IF783" s="51"/>
      <c r="IG783" s="51"/>
      <c r="IH783" s="51"/>
      <c r="II783" s="51"/>
      <c r="IJ783" s="51"/>
      <c r="IK783" s="51"/>
      <c r="IL783" s="51"/>
      <c r="IM783" s="51"/>
      <c r="IN783" s="51"/>
      <c r="IO783" s="51"/>
      <c r="IP783" s="51"/>
      <c r="IQ783" s="51"/>
      <c r="IR783" s="51"/>
      <c r="IS783" s="51"/>
      <c r="IT783" s="51"/>
      <c r="IU783" s="51"/>
    </row>
    <row r="784" spans="1:255" ht="12.75" customHeight="1" x14ac:dyDescent="0.2">
      <c r="A784" s="61"/>
      <c r="B784" s="61"/>
      <c r="C784" s="61"/>
      <c r="D784" s="61"/>
      <c r="E784" s="6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  <c r="GH784" s="51"/>
      <c r="GI784" s="51"/>
      <c r="GJ784" s="51"/>
      <c r="GK784" s="51"/>
      <c r="GL784" s="51"/>
      <c r="GM784" s="51"/>
      <c r="GN784" s="51"/>
      <c r="GO784" s="51"/>
      <c r="GP784" s="51"/>
      <c r="GQ784" s="51"/>
      <c r="GR784" s="51"/>
      <c r="GS784" s="51"/>
      <c r="GT784" s="51"/>
      <c r="GU784" s="51"/>
      <c r="GV784" s="51"/>
      <c r="GW784" s="51"/>
      <c r="GX784" s="51"/>
      <c r="GY784" s="51"/>
      <c r="GZ784" s="51"/>
      <c r="HA784" s="51"/>
      <c r="HB784" s="51"/>
      <c r="HC784" s="51"/>
      <c r="HD784" s="51"/>
      <c r="HE784" s="51"/>
      <c r="HF784" s="51"/>
      <c r="HG784" s="51"/>
      <c r="HH784" s="51"/>
      <c r="HI784" s="51"/>
      <c r="HJ784" s="51"/>
      <c r="HK784" s="51"/>
      <c r="HL784" s="51"/>
      <c r="HM784" s="51"/>
      <c r="HN784" s="51"/>
      <c r="HO784" s="51"/>
      <c r="HP784" s="51"/>
      <c r="HQ784" s="51"/>
      <c r="HR784" s="51"/>
      <c r="HS784" s="51"/>
      <c r="HT784" s="51"/>
      <c r="HU784" s="51"/>
      <c r="HV784" s="51"/>
      <c r="HW784" s="51"/>
      <c r="HX784" s="51"/>
      <c r="HY784" s="51"/>
      <c r="HZ784" s="51"/>
      <c r="IA784" s="51"/>
      <c r="IB784" s="51"/>
      <c r="IC784" s="51"/>
      <c r="ID784" s="51"/>
      <c r="IE784" s="51"/>
      <c r="IF784" s="51"/>
      <c r="IG784" s="51"/>
      <c r="IH784" s="51"/>
      <c r="II784" s="51"/>
      <c r="IJ784" s="51"/>
      <c r="IK784" s="51"/>
      <c r="IL784" s="51"/>
      <c r="IM784" s="51"/>
      <c r="IN784" s="51"/>
      <c r="IO784" s="51"/>
      <c r="IP784" s="51"/>
      <c r="IQ784" s="51"/>
      <c r="IR784" s="51"/>
      <c r="IS784" s="51"/>
      <c r="IT784" s="51"/>
      <c r="IU784" s="51"/>
    </row>
    <row r="785" spans="1:255" ht="12.75" customHeight="1" x14ac:dyDescent="0.2">
      <c r="A785" s="61"/>
      <c r="B785" s="61"/>
      <c r="C785" s="61"/>
      <c r="D785" s="61"/>
      <c r="E785" s="6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  <c r="GH785" s="51"/>
      <c r="GI785" s="51"/>
      <c r="GJ785" s="51"/>
      <c r="GK785" s="51"/>
      <c r="GL785" s="51"/>
      <c r="GM785" s="51"/>
      <c r="GN785" s="51"/>
      <c r="GO785" s="51"/>
      <c r="GP785" s="51"/>
      <c r="GQ785" s="51"/>
      <c r="GR785" s="51"/>
      <c r="GS785" s="51"/>
      <c r="GT785" s="51"/>
      <c r="GU785" s="51"/>
      <c r="GV785" s="51"/>
      <c r="GW785" s="51"/>
      <c r="GX785" s="51"/>
      <c r="GY785" s="51"/>
      <c r="GZ785" s="51"/>
      <c r="HA785" s="51"/>
      <c r="HB785" s="51"/>
      <c r="HC785" s="51"/>
      <c r="HD785" s="51"/>
      <c r="HE785" s="51"/>
      <c r="HF785" s="51"/>
      <c r="HG785" s="51"/>
      <c r="HH785" s="51"/>
      <c r="HI785" s="51"/>
      <c r="HJ785" s="51"/>
      <c r="HK785" s="51"/>
      <c r="HL785" s="51"/>
      <c r="HM785" s="51"/>
      <c r="HN785" s="51"/>
      <c r="HO785" s="51"/>
      <c r="HP785" s="51"/>
      <c r="HQ785" s="51"/>
      <c r="HR785" s="51"/>
      <c r="HS785" s="51"/>
      <c r="HT785" s="51"/>
      <c r="HU785" s="51"/>
      <c r="HV785" s="51"/>
      <c r="HW785" s="51"/>
      <c r="HX785" s="51"/>
      <c r="HY785" s="51"/>
      <c r="HZ785" s="51"/>
      <c r="IA785" s="51"/>
      <c r="IB785" s="51"/>
      <c r="IC785" s="51"/>
      <c r="ID785" s="51"/>
      <c r="IE785" s="51"/>
      <c r="IF785" s="51"/>
      <c r="IG785" s="51"/>
      <c r="IH785" s="51"/>
      <c r="II785" s="51"/>
      <c r="IJ785" s="51"/>
      <c r="IK785" s="51"/>
      <c r="IL785" s="51"/>
      <c r="IM785" s="51"/>
      <c r="IN785" s="51"/>
      <c r="IO785" s="51"/>
      <c r="IP785" s="51"/>
      <c r="IQ785" s="51"/>
      <c r="IR785" s="51"/>
      <c r="IS785" s="51"/>
      <c r="IT785" s="51"/>
      <c r="IU785" s="51"/>
    </row>
    <row r="786" spans="1:255" ht="12.75" customHeight="1" x14ac:dyDescent="0.2">
      <c r="A786" s="61"/>
      <c r="B786" s="61"/>
      <c r="C786" s="61"/>
      <c r="D786" s="61"/>
      <c r="E786" s="6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  <c r="GH786" s="51"/>
      <c r="GI786" s="51"/>
      <c r="GJ786" s="51"/>
      <c r="GK786" s="51"/>
      <c r="GL786" s="51"/>
      <c r="GM786" s="51"/>
      <c r="GN786" s="51"/>
      <c r="GO786" s="51"/>
      <c r="GP786" s="51"/>
      <c r="GQ786" s="51"/>
      <c r="GR786" s="51"/>
      <c r="GS786" s="51"/>
      <c r="GT786" s="51"/>
      <c r="GU786" s="51"/>
      <c r="GV786" s="51"/>
      <c r="GW786" s="51"/>
      <c r="GX786" s="51"/>
      <c r="GY786" s="51"/>
      <c r="GZ786" s="51"/>
      <c r="HA786" s="51"/>
      <c r="HB786" s="51"/>
      <c r="HC786" s="51"/>
      <c r="HD786" s="51"/>
      <c r="HE786" s="51"/>
      <c r="HF786" s="51"/>
      <c r="HG786" s="51"/>
      <c r="HH786" s="51"/>
      <c r="HI786" s="51"/>
      <c r="HJ786" s="51"/>
      <c r="HK786" s="51"/>
      <c r="HL786" s="51"/>
      <c r="HM786" s="51"/>
      <c r="HN786" s="51"/>
      <c r="HO786" s="51"/>
      <c r="HP786" s="51"/>
      <c r="HQ786" s="51"/>
      <c r="HR786" s="51"/>
      <c r="HS786" s="51"/>
      <c r="HT786" s="51"/>
      <c r="HU786" s="51"/>
      <c r="HV786" s="51"/>
      <c r="HW786" s="51"/>
      <c r="HX786" s="51"/>
      <c r="HY786" s="51"/>
      <c r="HZ786" s="51"/>
      <c r="IA786" s="51"/>
      <c r="IB786" s="51"/>
      <c r="IC786" s="51"/>
      <c r="ID786" s="51"/>
      <c r="IE786" s="51"/>
      <c r="IF786" s="51"/>
      <c r="IG786" s="51"/>
      <c r="IH786" s="51"/>
      <c r="II786" s="51"/>
      <c r="IJ786" s="51"/>
      <c r="IK786" s="51"/>
      <c r="IL786" s="51"/>
      <c r="IM786" s="51"/>
      <c r="IN786" s="51"/>
      <c r="IO786" s="51"/>
      <c r="IP786" s="51"/>
      <c r="IQ786" s="51"/>
      <c r="IR786" s="51"/>
      <c r="IS786" s="51"/>
      <c r="IT786" s="51"/>
      <c r="IU786" s="51"/>
    </row>
    <row r="787" spans="1:255" ht="12.75" customHeight="1" x14ac:dyDescent="0.2">
      <c r="A787" s="61"/>
      <c r="B787" s="61"/>
      <c r="C787" s="61"/>
      <c r="D787" s="61"/>
      <c r="E787" s="6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  <c r="GH787" s="51"/>
      <c r="GI787" s="51"/>
      <c r="GJ787" s="51"/>
      <c r="GK787" s="51"/>
      <c r="GL787" s="51"/>
      <c r="GM787" s="51"/>
      <c r="GN787" s="51"/>
      <c r="GO787" s="51"/>
      <c r="GP787" s="51"/>
      <c r="GQ787" s="51"/>
      <c r="GR787" s="51"/>
      <c r="GS787" s="51"/>
      <c r="GT787" s="51"/>
      <c r="GU787" s="51"/>
      <c r="GV787" s="51"/>
      <c r="GW787" s="51"/>
      <c r="GX787" s="51"/>
      <c r="GY787" s="51"/>
      <c r="GZ787" s="51"/>
      <c r="HA787" s="51"/>
      <c r="HB787" s="51"/>
      <c r="HC787" s="51"/>
      <c r="HD787" s="51"/>
      <c r="HE787" s="51"/>
      <c r="HF787" s="51"/>
      <c r="HG787" s="51"/>
      <c r="HH787" s="51"/>
      <c r="HI787" s="51"/>
      <c r="HJ787" s="51"/>
      <c r="HK787" s="51"/>
      <c r="HL787" s="51"/>
      <c r="HM787" s="51"/>
      <c r="HN787" s="51"/>
      <c r="HO787" s="51"/>
      <c r="HP787" s="51"/>
      <c r="HQ787" s="51"/>
      <c r="HR787" s="51"/>
      <c r="HS787" s="51"/>
      <c r="HT787" s="51"/>
      <c r="HU787" s="51"/>
      <c r="HV787" s="51"/>
      <c r="HW787" s="51"/>
      <c r="HX787" s="51"/>
      <c r="HY787" s="51"/>
      <c r="HZ787" s="51"/>
      <c r="IA787" s="51"/>
      <c r="IB787" s="51"/>
      <c r="IC787" s="51"/>
      <c r="ID787" s="51"/>
      <c r="IE787" s="51"/>
      <c r="IF787" s="51"/>
      <c r="IG787" s="51"/>
      <c r="IH787" s="51"/>
      <c r="II787" s="51"/>
      <c r="IJ787" s="51"/>
      <c r="IK787" s="51"/>
      <c r="IL787" s="51"/>
      <c r="IM787" s="51"/>
      <c r="IN787" s="51"/>
      <c r="IO787" s="51"/>
      <c r="IP787" s="51"/>
      <c r="IQ787" s="51"/>
      <c r="IR787" s="51"/>
      <c r="IS787" s="51"/>
      <c r="IT787" s="51"/>
      <c r="IU787" s="51"/>
    </row>
    <row r="788" spans="1:255" ht="12.75" customHeight="1" x14ac:dyDescent="0.2">
      <c r="A788" s="61"/>
      <c r="B788" s="61"/>
      <c r="C788" s="61"/>
      <c r="D788" s="61"/>
      <c r="E788" s="6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  <c r="GH788" s="51"/>
      <c r="GI788" s="51"/>
      <c r="GJ788" s="51"/>
      <c r="GK788" s="51"/>
      <c r="GL788" s="51"/>
      <c r="GM788" s="51"/>
      <c r="GN788" s="51"/>
      <c r="GO788" s="51"/>
      <c r="GP788" s="51"/>
      <c r="GQ788" s="51"/>
      <c r="GR788" s="51"/>
      <c r="GS788" s="51"/>
      <c r="GT788" s="51"/>
      <c r="GU788" s="51"/>
      <c r="GV788" s="51"/>
      <c r="GW788" s="51"/>
      <c r="GX788" s="51"/>
      <c r="GY788" s="51"/>
      <c r="GZ788" s="51"/>
      <c r="HA788" s="51"/>
      <c r="HB788" s="51"/>
      <c r="HC788" s="51"/>
      <c r="HD788" s="51"/>
      <c r="HE788" s="51"/>
      <c r="HF788" s="51"/>
      <c r="HG788" s="51"/>
      <c r="HH788" s="51"/>
      <c r="HI788" s="51"/>
      <c r="HJ788" s="51"/>
      <c r="HK788" s="51"/>
      <c r="HL788" s="51"/>
      <c r="HM788" s="51"/>
      <c r="HN788" s="51"/>
      <c r="HO788" s="51"/>
      <c r="HP788" s="51"/>
      <c r="HQ788" s="51"/>
      <c r="HR788" s="51"/>
      <c r="HS788" s="51"/>
      <c r="HT788" s="51"/>
      <c r="HU788" s="51"/>
      <c r="HV788" s="51"/>
      <c r="HW788" s="51"/>
      <c r="HX788" s="51"/>
      <c r="HY788" s="51"/>
      <c r="HZ788" s="51"/>
      <c r="IA788" s="51"/>
      <c r="IB788" s="51"/>
      <c r="IC788" s="51"/>
      <c r="ID788" s="51"/>
      <c r="IE788" s="51"/>
      <c r="IF788" s="51"/>
      <c r="IG788" s="51"/>
      <c r="IH788" s="51"/>
      <c r="II788" s="51"/>
      <c r="IJ788" s="51"/>
      <c r="IK788" s="51"/>
      <c r="IL788" s="51"/>
      <c r="IM788" s="51"/>
      <c r="IN788" s="51"/>
      <c r="IO788" s="51"/>
      <c r="IP788" s="51"/>
      <c r="IQ788" s="51"/>
      <c r="IR788" s="51"/>
      <c r="IS788" s="51"/>
      <c r="IT788" s="51"/>
      <c r="IU788" s="51"/>
    </row>
    <row r="789" spans="1:255" ht="12.75" customHeight="1" x14ac:dyDescent="0.2">
      <c r="A789" s="61"/>
      <c r="B789" s="61"/>
      <c r="C789" s="61"/>
      <c r="D789" s="61"/>
      <c r="E789" s="6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  <c r="GH789" s="51"/>
      <c r="GI789" s="51"/>
      <c r="GJ789" s="51"/>
      <c r="GK789" s="51"/>
      <c r="GL789" s="51"/>
      <c r="GM789" s="51"/>
      <c r="GN789" s="51"/>
      <c r="GO789" s="51"/>
      <c r="GP789" s="51"/>
      <c r="GQ789" s="51"/>
      <c r="GR789" s="51"/>
      <c r="GS789" s="51"/>
      <c r="GT789" s="51"/>
      <c r="GU789" s="51"/>
      <c r="GV789" s="51"/>
      <c r="GW789" s="51"/>
      <c r="GX789" s="51"/>
      <c r="GY789" s="51"/>
      <c r="GZ789" s="51"/>
      <c r="HA789" s="51"/>
      <c r="HB789" s="51"/>
      <c r="HC789" s="51"/>
      <c r="HD789" s="51"/>
      <c r="HE789" s="51"/>
      <c r="HF789" s="51"/>
      <c r="HG789" s="51"/>
      <c r="HH789" s="51"/>
      <c r="HI789" s="51"/>
      <c r="HJ789" s="51"/>
      <c r="HK789" s="51"/>
      <c r="HL789" s="51"/>
      <c r="HM789" s="51"/>
      <c r="HN789" s="51"/>
      <c r="HO789" s="51"/>
      <c r="HP789" s="51"/>
      <c r="HQ789" s="51"/>
      <c r="HR789" s="51"/>
      <c r="HS789" s="51"/>
      <c r="HT789" s="51"/>
      <c r="HU789" s="51"/>
      <c r="HV789" s="51"/>
      <c r="HW789" s="51"/>
      <c r="HX789" s="51"/>
      <c r="HY789" s="51"/>
      <c r="HZ789" s="51"/>
      <c r="IA789" s="51"/>
      <c r="IB789" s="51"/>
      <c r="IC789" s="51"/>
      <c r="ID789" s="51"/>
      <c r="IE789" s="51"/>
      <c r="IF789" s="51"/>
      <c r="IG789" s="51"/>
      <c r="IH789" s="51"/>
      <c r="II789" s="51"/>
      <c r="IJ789" s="51"/>
      <c r="IK789" s="51"/>
      <c r="IL789" s="51"/>
      <c r="IM789" s="51"/>
      <c r="IN789" s="51"/>
      <c r="IO789" s="51"/>
      <c r="IP789" s="51"/>
      <c r="IQ789" s="51"/>
      <c r="IR789" s="51"/>
      <c r="IS789" s="51"/>
      <c r="IT789" s="51"/>
      <c r="IU789" s="51"/>
    </row>
    <row r="790" spans="1:255" ht="12.75" customHeight="1" x14ac:dyDescent="0.2">
      <c r="A790" s="61"/>
      <c r="B790" s="61"/>
      <c r="C790" s="61"/>
      <c r="D790" s="61"/>
      <c r="E790" s="6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  <c r="GH790" s="51"/>
      <c r="GI790" s="51"/>
      <c r="GJ790" s="51"/>
      <c r="GK790" s="51"/>
      <c r="GL790" s="51"/>
      <c r="GM790" s="51"/>
      <c r="GN790" s="51"/>
      <c r="GO790" s="51"/>
      <c r="GP790" s="51"/>
      <c r="GQ790" s="51"/>
      <c r="GR790" s="51"/>
      <c r="GS790" s="51"/>
      <c r="GT790" s="51"/>
      <c r="GU790" s="51"/>
      <c r="GV790" s="51"/>
      <c r="GW790" s="51"/>
      <c r="GX790" s="51"/>
      <c r="GY790" s="51"/>
      <c r="GZ790" s="51"/>
      <c r="HA790" s="51"/>
      <c r="HB790" s="51"/>
      <c r="HC790" s="51"/>
      <c r="HD790" s="51"/>
      <c r="HE790" s="51"/>
      <c r="HF790" s="51"/>
      <c r="HG790" s="51"/>
      <c r="HH790" s="51"/>
      <c r="HI790" s="51"/>
      <c r="HJ790" s="51"/>
      <c r="HK790" s="51"/>
      <c r="HL790" s="51"/>
      <c r="HM790" s="51"/>
      <c r="HN790" s="51"/>
      <c r="HO790" s="51"/>
      <c r="HP790" s="51"/>
      <c r="HQ790" s="51"/>
      <c r="HR790" s="51"/>
      <c r="HS790" s="51"/>
      <c r="HT790" s="51"/>
      <c r="HU790" s="51"/>
      <c r="HV790" s="51"/>
      <c r="HW790" s="51"/>
      <c r="HX790" s="51"/>
      <c r="HY790" s="51"/>
      <c r="HZ790" s="51"/>
      <c r="IA790" s="51"/>
      <c r="IB790" s="51"/>
      <c r="IC790" s="51"/>
      <c r="ID790" s="51"/>
      <c r="IE790" s="51"/>
      <c r="IF790" s="51"/>
      <c r="IG790" s="51"/>
      <c r="IH790" s="51"/>
      <c r="II790" s="51"/>
      <c r="IJ790" s="51"/>
      <c r="IK790" s="51"/>
      <c r="IL790" s="51"/>
      <c r="IM790" s="51"/>
      <c r="IN790" s="51"/>
      <c r="IO790" s="51"/>
      <c r="IP790" s="51"/>
      <c r="IQ790" s="51"/>
      <c r="IR790" s="51"/>
      <c r="IS790" s="51"/>
      <c r="IT790" s="51"/>
      <c r="IU790" s="51"/>
    </row>
    <row r="791" spans="1:255" ht="12.75" customHeight="1" x14ac:dyDescent="0.2">
      <c r="A791" s="61"/>
      <c r="B791" s="61"/>
      <c r="C791" s="61"/>
      <c r="D791" s="61"/>
      <c r="E791" s="6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  <c r="GH791" s="51"/>
      <c r="GI791" s="51"/>
      <c r="GJ791" s="51"/>
      <c r="GK791" s="51"/>
      <c r="GL791" s="51"/>
      <c r="GM791" s="51"/>
      <c r="GN791" s="51"/>
      <c r="GO791" s="51"/>
      <c r="GP791" s="51"/>
      <c r="GQ791" s="51"/>
      <c r="GR791" s="51"/>
      <c r="GS791" s="51"/>
      <c r="GT791" s="51"/>
      <c r="GU791" s="51"/>
      <c r="GV791" s="51"/>
      <c r="GW791" s="51"/>
      <c r="GX791" s="51"/>
      <c r="GY791" s="51"/>
      <c r="GZ791" s="51"/>
      <c r="HA791" s="51"/>
      <c r="HB791" s="51"/>
      <c r="HC791" s="51"/>
      <c r="HD791" s="51"/>
      <c r="HE791" s="51"/>
      <c r="HF791" s="51"/>
      <c r="HG791" s="51"/>
      <c r="HH791" s="51"/>
      <c r="HI791" s="51"/>
      <c r="HJ791" s="51"/>
      <c r="HK791" s="51"/>
      <c r="HL791" s="51"/>
      <c r="HM791" s="51"/>
      <c r="HN791" s="51"/>
      <c r="HO791" s="51"/>
      <c r="HP791" s="51"/>
      <c r="HQ791" s="51"/>
      <c r="HR791" s="51"/>
      <c r="HS791" s="51"/>
      <c r="HT791" s="51"/>
      <c r="HU791" s="51"/>
      <c r="HV791" s="51"/>
      <c r="HW791" s="51"/>
      <c r="HX791" s="51"/>
      <c r="HY791" s="51"/>
      <c r="HZ791" s="51"/>
      <c r="IA791" s="51"/>
      <c r="IB791" s="51"/>
      <c r="IC791" s="51"/>
      <c r="ID791" s="51"/>
      <c r="IE791" s="51"/>
      <c r="IF791" s="51"/>
      <c r="IG791" s="51"/>
      <c r="IH791" s="51"/>
      <c r="II791" s="51"/>
      <c r="IJ791" s="51"/>
      <c r="IK791" s="51"/>
      <c r="IL791" s="51"/>
      <c r="IM791" s="51"/>
      <c r="IN791" s="51"/>
      <c r="IO791" s="51"/>
      <c r="IP791" s="51"/>
      <c r="IQ791" s="51"/>
      <c r="IR791" s="51"/>
      <c r="IS791" s="51"/>
      <c r="IT791" s="51"/>
      <c r="IU791" s="51"/>
    </row>
    <row r="792" spans="1:255" ht="12.75" customHeight="1" x14ac:dyDescent="0.2">
      <c r="A792" s="61"/>
      <c r="B792" s="61"/>
      <c r="C792" s="61"/>
      <c r="D792" s="61"/>
      <c r="E792" s="6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  <c r="GH792" s="51"/>
      <c r="GI792" s="51"/>
      <c r="GJ792" s="51"/>
      <c r="GK792" s="51"/>
      <c r="GL792" s="51"/>
      <c r="GM792" s="51"/>
      <c r="GN792" s="51"/>
      <c r="GO792" s="51"/>
      <c r="GP792" s="51"/>
      <c r="GQ792" s="51"/>
      <c r="GR792" s="51"/>
      <c r="GS792" s="51"/>
      <c r="GT792" s="51"/>
      <c r="GU792" s="51"/>
      <c r="GV792" s="51"/>
      <c r="GW792" s="51"/>
      <c r="GX792" s="51"/>
      <c r="GY792" s="51"/>
      <c r="GZ792" s="51"/>
      <c r="HA792" s="51"/>
      <c r="HB792" s="51"/>
      <c r="HC792" s="51"/>
      <c r="HD792" s="51"/>
      <c r="HE792" s="51"/>
      <c r="HF792" s="51"/>
      <c r="HG792" s="51"/>
      <c r="HH792" s="51"/>
      <c r="HI792" s="51"/>
      <c r="HJ792" s="51"/>
      <c r="HK792" s="51"/>
      <c r="HL792" s="51"/>
      <c r="HM792" s="51"/>
      <c r="HN792" s="51"/>
      <c r="HO792" s="51"/>
      <c r="HP792" s="51"/>
      <c r="HQ792" s="51"/>
      <c r="HR792" s="51"/>
      <c r="HS792" s="51"/>
      <c r="HT792" s="51"/>
      <c r="HU792" s="51"/>
      <c r="HV792" s="51"/>
      <c r="HW792" s="51"/>
      <c r="HX792" s="51"/>
      <c r="HY792" s="51"/>
      <c r="HZ792" s="51"/>
      <c r="IA792" s="51"/>
      <c r="IB792" s="51"/>
      <c r="IC792" s="51"/>
      <c r="ID792" s="51"/>
      <c r="IE792" s="51"/>
      <c r="IF792" s="51"/>
      <c r="IG792" s="51"/>
      <c r="IH792" s="51"/>
      <c r="II792" s="51"/>
      <c r="IJ792" s="51"/>
      <c r="IK792" s="51"/>
      <c r="IL792" s="51"/>
      <c r="IM792" s="51"/>
      <c r="IN792" s="51"/>
      <c r="IO792" s="51"/>
      <c r="IP792" s="51"/>
      <c r="IQ792" s="51"/>
      <c r="IR792" s="51"/>
      <c r="IS792" s="51"/>
      <c r="IT792" s="51"/>
      <c r="IU792" s="51"/>
    </row>
    <row r="793" spans="1:255" ht="12.75" customHeight="1" x14ac:dyDescent="0.2">
      <c r="A793" s="61"/>
      <c r="B793" s="61"/>
      <c r="C793" s="61"/>
      <c r="D793" s="61"/>
      <c r="E793" s="6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  <c r="GH793" s="51"/>
      <c r="GI793" s="51"/>
      <c r="GJ793" s="51"/>
      <c r="GK793" s="51"/>
      <c r="GL793" s="51"/>
      <c r="GM793" s="51"/>
      <c r="GN793" s="51"/>
      <c r="GO793" s="51"/>
      <c r="GP793" s="51"/>
      <c r="GQ793" s="51"/>
      <c r="GR793" s="51"/>
      <c r="GS793" s="51"/>
      <c r="GT793" s="51"/>
      <c r="GU793" s="51"/>
      <c r="GV793" s="51"/>
      <c r="GW793" s="51"/>
      <c r="GX793" s="51"/>
      <c r="GY793" s="51"/>
      <c r="GZ793" s="51"/>
      <c r="HA793" s="51"/>
      <c r="HB793" s="51"/>
      <c r="HC793" s="51"/>
      <c r="HD793" s="51"/>
      <c r="HE793" s="51"/>
      <c r="HF793" s="51"/>
      <c r="HG793" s="51"/>
      <c r="HH793" s="51"/>
      <c r="HI793" s="51"/>
      <c r="HJ793" s="51"/>
      <c r="HK793" s="51"/>
      <c r="HL793" s="51"/>
      <c r="HM793" s="51"/>
      <c r="HN793" s="51"/>
      <c r="HO793" s="51"/>
      <c r="HP793" s="51"/>
      <c r="HQ793" s="51"/>
      <c r="HR793" s="51"/>
      <c r="HS793" s="51"/>
      <c r="HT793" s="51"/>
      <c r="HU793" s="51"/>
      <c r="HV793" s="51"/>
      <c r="HW793" s="51"/>
      <c r="HX793" s="51"/>
      <c r="HY793" s="51"/>
      <c r="HZ793" s="51"/>
      <c r="IA793" s="51"/>
      <c r="IB793" s="51"/>
      <c r="IC793" s="51"/>
      <c r="ID793" s="51"/>
      <c r="IE793" s="51"/>
      <c r="IF793" s="51"/>
      <c r="IG793" s="51"/>
      <c r="IH793" s="51"/>
      <c r="II793" s="51"/>
      <c r="IJ793" s="51"/>
      <c r="IK793" s="51"/>
      <c r="IL793" s="51"/>
      <c r="IM793" s="51"/>
      <c r="IN793" s="51"/>
      <c r="IO793" s="51"/>
      <c r="IP793" s="51"/>
      <c r="IQ793" s="51"/>
      <c r="IR793" s="51"/>
      <c r="IS793" s="51"/>
      <c r="IT793" s="51"/>
      <c r="IU793" s="51"/>
    </row>
    <row r="794" spans="1:255" ht="12.75" customHeight="1" x14ac:dyDescent="0.2">
      <c r="A794" s="61"/>
      <c r="B794" s="61"/>
      <c r="C794" s="61"/>
      <c r="D794" s="61"/>
      <c r="E794" s="6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  <c r="GH794" s="51"/>
      <c r="GI794" s="51"/>
      <c r="GJ794" s="51"/>
      <c r="GK794" s="51"/>
      <c r="GL794" s="51"/>
      <c r="GM794" s="51"/>
      <c r="GN794" s="51"/>
      <c r="GO794" s="51"/>
      <c r="GP794" s="51"/>
      <c r="GQ794" s="51"/>
      <c r="GR794" s="51"/>
      <c r="GS794" s="51"/>
      <c r="GT794" s="51"/>
      <c r="GU794" s="51"/>
      <c r="GV794" s="51"/>
      <c r="GW794" s="51"/>
      <c r="GX794" s="51"/>
      <c r="GY794" s="51"/>
      <c r="GZ794" s="51"/>
      <c r="HA794" s="51"/>
      <c r="HB794" s="51"/>
      <c r="HC794" s="51"/>
      <c r="HD794" s="51"/>
      <c r="HE794" s="51"/>
      <c r="HF794" s="51"/>
      <c r="HG794" s="51"/>
      <c r="HH794" s="51"/>
      <c r="HI794" s="51"/>
      <c r="HJ794" s="51"/>
      <c r="HK794" s="51"/>
      <c r="HL794" s="51"/>
      <c r="HM794" s="51"/>
      <c r="HN794" s="51"/>
      <c r="HO794" s="51"/>
      <c r="HP794" s="51"/>
      <c r="HQ794" s="51"/>
      <c r="HR794" s="51"/>
      <c r="HS794" s="51"/>
      <c r="HT794" s="51"/>
      <c r="HU794" s="51"/>
      <c r="HV794" s="51"/>
      <c r="HW794" s="51"/>
      <c r="HX794" s="51"/>
      <c r="HY794" s="51"/>
      <c r="HZ794" s="51"/>
      <c r="IA794" s="51"/>
      <c r="IB794" s="51"/>
      <c r="IC794" s="51"/>
      <c r="ID794" s="51"/>
      <c r="IE794" s="51"/>
      <c r="IF794" s="51"/>
      <c r="IG794" s="51"/>
      <c r="IH794" s="51"/>
      <c r="II794" s="51"/>
      <c r="IJ794" s="51"/>
      <c r="IK794" s="51"/>
      <c r="IL794" s="51"/>
      <c r="IM794" s="51"/>
      <c r="IN794" s="51"/>
      <c r="IO794" s="51"/>
      <c r="IP794" s="51"/>
      <c r="IQ794" s="51"/>
      <c r="IR794" s="51"/>
      <c r="IS794" s="51"/>
      <c r="IT794" s="51"/>
      <c r="IU794" s="51"/>
    </row>
    <row r="795" spans="1:255" ht="12.75" customHeight="1" x14ac:dyDescent="0.2">
      <c r="A795" s="61"/>
      <c r="B795" s="61"/>
      <c r="C795" s="61"/>
      <c r="D795" s="61"/>
      <c r="E795" s="6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  <c r="GH795" s="51"/>
      <c r="GI795" s="51"/>
      <c r="GJ795" s="51"/>
      <c r="GK795" s="51"/>
      <c r="GL795" s="51"/>
      <c r="GM795" s="51"/>
      <c r="GN795" s="51"/>
      <c r="GO795" s="51"/>
      <c r="GP795" s="51"/>
      <c r="GQ795" s="51"/>
      <c r="GR795" s="51"/>
      <c r="GS795" s="51"/>
      <c r="GT795" s="51"/>
      <c r="GU795" s="51"/>
      <c r="GV795" s="51"/>
      <c r="GW795" s="51"/>
      <c r="GX795" s="51"/>
      <c r="GY795" s="51"/>
      <c r="GZ795" s="51"/>
      <c r="HA795" s="51"/>
      <c r="HB795" s="51"/>
      <c r="HC795" s="51"/>
      <c r="HD795" s="51"/>
      <c r="HE795" s="51"/>
      <c r="HF795" s="51"/>
      <c r="HG795" s="51"/>
      <c r="HH795" s="51"/>
      <c r="HI795" s="51"/>
      <c r="HJ795" s="51"/>
      <c r="HK795" s="51"/>
      <c r="HL795" s="51"/>
      <c r="HM795" s="51"/>
      <c r="HN795" s="51"/>
      <c r="HO795" s="51"/>
      <c r="HP795" s="51"/>
      <c r="HQ795" s="51"/>
      <c r="HR795" s="51"/>
      <c r="HS795" s="51"/>
      <c r="HT795" s="51"/>
      <c r="HU795" s="51"/>
      <c r="HV795" s="51"/>
      <c r="HW795" s="51"/>
      <c r="HX795" s="51"/>
      <c r="HY795" s="51"/>
      <c r="HZ795" s="51"/>
      <c r="IA795" s="51"/>
      <c r="IB795" s="51"/>
      <c r="IC795" s="51"/>
      <c r="ID795" s="51"/>
      <c r="IE795" s="51"/>
      <c r="IF795" s="51"/>
      <c r="IG795" s="51"/>
      <c r="IH795" s="51"/>
      <c r="II795" s="51"/>
      <c r="IJ795" s="51"/>
      <c r="IK795" s="51"/>
      <c r="IL795" s="51"/>
      <c r="IM795" s="51"/>
      <c r="IN795" s="51"/>
      <c r="IO795" s="51"/>
      <c r="IP795" s="51"/>
      <c r="IQ795" s="51"/>
      <c r="IR795" s="51"/>
      <c r="IS795" s="51"/>
      <c r="IT795" s="51"/>
      <c r="IU795" s="51"/>
    </row>
    <row r="796" spans="1:255" ht="12.75" customHeight="1" x14ac:dyDescent="0.2">
      <c r="A796" s="61"/>
      <c r="B796" s="61"/>
      <c r="C796" s="61"/>
      <c r="D796" s="61"/>
      <c r="E796" s="6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  <c r="GH796" s="51"/>
      <c r="GI796" s="51"/>
      <c r="GJ796" s="51"/>
      <c r="GK796" s="51"/>
      <c r="GL796" s="51"/>
      <c r="GM796" s="51"/>
      <c r="GN796" s="51"/>
      <c r="GO796" s="51"/>
      <c r="GP796" s="51"/>
      <c r="GQ796" s="51"/>
      <c r="GR796" s="51"/>
      <c r="GS796" s="51"/>
      <c r="GT796" s="51"/>
      <c r="GU796" s="51"/>
      <c r="GV796" s="51"/>
      <c r="GW796" s="51"/>
      <c r="GX796" s="51"/>
      <c r="GY796" s="51"/>
      <c r="GZ796" s="51"/>
      <c r="HA796" s="51"/>
      <c r="HB796" s="51"/>
      <c r="HC796" s="51"/>
      <c r="HD796" s="51"/>
      <c r="HE796" s="51"/>
      <c r="HF796" s="51"/>
      <c r="HG796" s="51"/>
      <c r="HH796" s="51"/>
      <c r="HI796" s="51"/>
      <c r="HJ796" s="51"/>
      <c r="HK796" s="51"/>
      <c r="HL796" s="51"/>
      <c r="HM796" s="51"/>
      <c r="HN796" s="51"/>
      <c r="HO796" s="51"/>
      <c r="HP796" s="51"/>
      <c r="HQ796" s="51"/>
      <c r="HR796" s="51"/>
      <c r="HS796" s="51"/>
      <c r="HT796" s="51"/>
      <c r="HU796" s="51"/>
      <c r="HV796" s="51"/>
      <c r="HW796" s="51"/>
      <c r="HX796" s="51"/>
      <c r="HY796" s="51"/>
      <c r="HZ796" s="51"/>
      <c r="IA796" s="51"/>
      <c r="IB796" s="51"/>
      <c r="IC796" s="51"/>
      <c r="ID796" s="51"/>
      <c r="IE796" s="51"/>
      <c r="IF796" s="51"/>
      <c r="IG796" s="51"/>
      <c r="IH796" s="51"/>
      <c r="II796" s="51"/>
      <c r="IJ796" s="51"/>
      <c r="IK796" s="51"/>
      <c r="IL796" s="51"/>
      <c r="IM796" s="51"/>
      <c r="IN796" s="51"/>
      <c r="IO796" s="51"/>
      <c r="IP796" s="51"/>
      <c r="IQ796" s="51"/>
      <c r="IR796" s="51"/>
      <c r="IS796" s="51"/>
      <c r="IT796" s="51"/>
      <c r="IU796" s="51"/>
    </row>
    <row r="797" spans="1:255" ht="12.75" customHeight="1" x14ac:dyDescent="0.2">
      <c r="A797" s="61"/>
      <c r="B797" s="61"/>
      <c r="C797" s="61"/>
      <c r="D797" s="61"/>
      <c r="E797" s="6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  <c r="GH797" s="51"/>
      <c r="GI797" s="51"/>
      <c r="GJ797" s="51"/>
      <c r="GK797" s="51"/>
      <c r="GL797" s="51"/>
      <c r="GM797" s="51"/>
      <c r="GN797" s="51"/>
      <c r="GO797" s="51"/>
      <c r="GP797" s="51"/>
      <c r="GQ797" s="51"/>
      <c r="GR797" s="51"/>
      <c r="GS797" s="51"/>
      <c r="GT797" s="51"/>
      <c r="GU797" s="51"/>
      <c r="GV797" s="51"/>
      <c r="GW797" s="51"/>
      <c r="GX797" s="51"/>
      <c r="GY797" s="51"/>
      <c r="GZ797" s="51"/>
      <c r="HA797" s="51"/>
      <c r="HB797" s="51"/>
      <c r="HC797" s="51"/>
      <c r="HD797" s="51"/>
      <c r="HE797" s="51"/>
      <c r="HF797" s="51"/>
      <c r="HG797" s="51"/>
      <c r="HH797" s="51"/>
      <c r="HI797" s="51"/>
      <c r="HJ797" s="51"/>
      <c r="HK797" s="51"/>
      <c r="HL797" s="51"/>
      <c r="HM797" s="51"/>
      <c r="HN797" s="51"/>
      <c r="HO797" s="51"/>
      <c r="HP797" s="51"/>
      <c r="HQ797" s="51"/>
      <c r="HR797" s="51"/>
      <c r="HS797" s="51"/>
      <c r="HT797" s="51"/>
      <c r="HU797" s="51"/>
      <c r="HV797" s="51"/>
      <c r="HW797" s="51"/>
      <c r="HX797" s="51"/>
      <c r="HY797" s="51"/>
      <c r="HZ797" s="51"/>
      <c r="IA797" s="51"/>
      <c r="IB797" s="51"/>
      <c r="IC797" s="51"/>
      <c r="ID797" s="51"/>
      <c r="IE797" s="51"/>
      <c r="IF797" s="51"/>
      <c r="IG797" s="51"/>
      <c r="IH797" s="51"/>
      <c r="II797" s="51"/>
      <c r="IJ797" s="51"/>
      <c r="IK797" s="51"/>
      <c r="IL797" s="51"/>
      <c r="IM797" s="51"/>
      <c r="IN797" s="51"/>
      <c r="IO797" s="51"/>
      <c r="IP797" s="51"/>
      <c r="IQ797" s="51"/>
      <c r="IR797" s="51"/>
      <c r="IS797" s="51"/>
      <c r="IT797" s="51"/>
      <c r="IU797" s="51"/>
    </row>
    <row r="798" spans="1:255" ht="12.75" customHeight="1" x14ac:dyDescent="0.2">
      <c r="A798" s="61"/>
      <c r="B798" s="61"/>
      <c r="C798" s="61"/>
      <c r="D798" s="61"/>
      <c r="E798" s="6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  <c r="GH798" s="51"/>
      <c r="GI798" s="51"/>
      <c r="GJ798" s="51"/>
      <c r="GK798" s="51"/>
      <c r="GL798" s="51"/>
      <c r="GM798" s="51"/>
      <c r="GN798" s="51"/>
      <c r="GO798" s="51"/>
      <c r="GP798" s="51"/>
      <c r="GQ798" s="51"/>
      <c r="GR798" s="51"/>
      <c r="GS798" s="51"/>
      <c r="GT798" s="51"/>
      <c r="GU798" s="51"/>
      <c r="GV798" s="51"/>
      <c r="GW798" s="51"/>
      <c r="GX798" s="51"/>
      <c r="GY798" s="51"/>
      <c r="GZ798" s="51"/>
      <c r="HA798" s="51"/>
      <c r="HB798" s="51"/>
      <c r="HC798" s="51"/>
      <c r="HD798" s="51"/>
      <c r="HE798" s="51"/>
      <c r="HF798" s="51"/>
      <c r="HG798" s="51"/>
      <c r="HH798" s="51"/>
      <c r="HI798" s="51"/>
      <c r="HJ798" s="51"/>
      <c r="HK798" s="51"/>
      <c r="HL798" s="51"/>
      <c r="HM798" s="51"/>
      <c r="HN798" s="51"/>
      <c r="HO798" s="51"/>
      <c r="HP798" s="51"/>
      <c r="HQ798" s="51"/>
      <c r="HR798" s="51"/>
      <c r="HS798" s="51"/>
      <c r="HT798" s="51"/>
      <c r="HU798" s="51"/>
      <c r="HV798" s="51"/>
      <c r="HW798" s="51"/>
      <c r="HX798" s="51"/>
      <c r="HY798" s="51"/>
      <c r="HZ798" s="51"/>
      <c r="IA798" s="51"/>
      <c r="IB798" s="51"/>
      <c r="IC798" s="51"/>
      <c r="ID798" s="51"/>
      <c r="IE798" s="51"/>
      <c r="IF798" s="51"/>
      <c r="IG798" s="51"/>
      <c r="IH798" s="51"/>
      <c r="II798" s="51"/>
      <c r="IJ798" s="51"/>
      <c r="IK798" s="51"/>
      <c r="IL798" s="51"/>
      <c r="IM798" s="51"/>
      <c r="IN798" s="51"/>
      <c r="IO798" s="51"/>
      <c r="IP798" s="51"/>
      <c r="IQ798" s="51"/>
      <c r="IR798" s="51"/>
      <c r="IS798" s="51"/>
      <c r="IT798" s="51"/>
      <c r="IU798" s="51"/>
    </row>
    <row r="799" spans="1:255" ht="12.75" customHeight="1" x14ac:dyDescent="0.2">
      <c r="A799" s="61"/>
      <c r="B799" s="61"/>
      <c r="C799" s="61"/>
      <c r="D799" s="61"/>
      <c r="E799" s="6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  <c r="GH799" s="51"/>
      <c r="GI799" s="51"/>
      <c r="GJ799" s="51"/>
      <c r="GK799" s="51"/>
      <c r="GL799" s="51"/>
      <c r="GM799" s="51"/>
      <c r="GN799" s="51"/>
      <c r="GO799" s="51"/>
      <c r="GP799" s="51"/>
      <c r="GQ799" s="51"/>
      <c r="GR799" s="51"/>
      <c r="GS799" s="51"/>
      <c r="GT799" s="51"/>
      <c r="GU799" s="51"/>
      <c r="GV799" s="51"/>
      <c r="GW799" s="51"/>
      <c r="GX799" s="51"/>
      <c r="GY799" s="51"/>
      <c r="GZ799" s="51"/>
      <c r="HA799" s="51"/>
      <c r="HB799" s="51"/>
      <c r="HC799" s="51"/>
      <c r="HD799" s="51"/>
      <c r="HE799" s="51"/>
      <c r="HF799" s="51"/>
      <c r="HG799" s="51"/>
      <c r="HH799" s="51"/>
      <c r="HI799" s="51"/>
      <c r="HJ799" s="51"/>
      <c r="HK799" s="51"/>
      <c r="HL799" s="51"/>
      <c r="HM799" s="51"/>
      <c r="HN799" s="51"/>
      <c r="HO799" s="51"/>
      <c r="HP799" s="51"/>
      <c r="HQ799" s="51"/>
      <c r="HR799" s="51"/>
      <c r="HS799" s="51"/>
      <c r="HT799" s="51"/>
      <c r="HU799" s="51"/>
      <c r="HV799" s="51"/>
      <c r="HW799" s="51"/>
      <c r="HX799" s="51"/>
      <c r="HY799" s="51"/>
      <c r="HZ799" s="51"/>
      <c r="IA799" s="51"/>
      <c r="IB799" s="51"/>
      <c r="IC799" s="51"/>
      <c r="ID799" s="51"/>
      <c r="IE799" s="51"/>
      <c r="IF799" s="51"/>
      <c r="IG799" s="51"/>
      <c r="IH799" s="51"/>
      <c r="II799" s="51"/>
      <c r="IJ799" s="51"/>
      <c r="IK799" s="51"/>
      <c r="IL799" s="51"/>
      <c r="IM799" s="51"/>
      <c r="IN799" s="51"/>
      <c r="IO799" s="51"/>
      <c r="IP799" s="51"/>
      <c r="IQ799" s="51"/>
      <c r="IR799" s="51"/>
      <c r="IS799" s="51"/>
      <c r="IT799" s="51"/>
      <c r="IU799" s="51"/>
    </row>
    <row r="800" spans="1:255" ht="12.75" customHeight="1" x14ac:dyDescent="0.2">
      <c r="A800" s="61"/>
      <c r="B800" s="61"/>
      <c r="C800" s="61"/>
      <c r="D800" s="61"/>
      <c r="E800" s="6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  <c r="GH800" s="51"/>
      <c r="GI800" s="51"/>
      <c r="GJ800" s="51"/>
      <c r="GK800" s="51"/>
      <c r="GL800" s="51"/>
      <c r="GM800" s="51"/>
      <c r="GN800" s="51"/>
      <c r="GO800" s="51"/>
      <c r="GP800" s="51"/>
      <c r="GQ800" s="51"/>
      <c r="GR800" s="51"/>
      <c r="GS800" s="51"/>
      <c r="GT800" s="51"/>
      <c r="GU800" s="51"/>
      <c r="GV800" s="51"/>
      <c r="GW800" s="51"/>
      <c r="GX800" s="51"/>
      <c r="GY800" s="51"/>
      <c r="GZ800" s="51"/>
      <c r="HA800" s="51"/>
      <c r="HB800" s="51"/>
      <c r="HC800" s="51"/>
      <c r="HD800" s="51"/>
      <c r="HE800" s="51"/>
      <c r="HF800" s="51"/>
      <c r="HG800" s="51"/>
      <c r="HH800" s="51"/>
      <c r="HI800" s="51"/>
      <c r="HJ800" s="51"/>
      <c r="HK800" s="51"/>
      <c r="HL800" s="51"/>
      <c r="HM800" s="51"/>
      <c r="HN800" s="51"/>
      <c r="HO800" s="51"/>
      <c r="HP800" s="51"/>
      <c r="HQ800" s="51"/>
      <c r="HR800" s="51"/>
      <c r="HS800" s="51"/>
      <c r="HT800" s="51"/>
      <c r="HU800" s="51"/>
      <c r="HV800" s="51"/>
      <c r="HW800" s="51"/>
      <c r="HX800" s="51"/>
      <c r="HY800" s="51"/>
      <c r="HZ800" s="51"/>
      <c r="IA800" s="51"/>
      <c r="IB800" s="51"/>
      <c r="IC800" s="51"/>
      <c r="ID800" s="51"/>
      <c r="IE800" s="51"/>
      <c r="IF800" s="51"/>
      <c r="IG800" s="51"/>
      <c r="IH800" s="51"/>
      <c r="II800" s="51"/>
      <c r="IJ800" s="51"/>
      <c r="IK800" s="51"/>
      <c r="IL800" s="51"/>
      <c r="IM800" s="51"/>
      <c r="IN800" s="51"/>
      <c r="IO800" s="51"/>
      <c r="IP800" s="51"/>
      <c r="IQ800" s="51"/>
      <c r="IR800" s="51"/>
      <c r="IS800" s="51"/>
      <c r="IT800" s="51"/>
      <c r="IU800" s="51"/>
    </row>
    <row r="801" spans="1:255" ht="12.75" customHeight="1" x14ac:dyDescent="0.2">
      <c r="A801" s="61"/>
      <c r="B801" s="61"/>
      <c r="C801" s="61"/>
      <c r="D801" s="61"/>
      <c r="E801" s="6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  <c r="GH801" s="51"/>
      <c r="GI801" s="51"/>
      <c r="GJ801" s="51"/>
      <c r="GK801" s="51"/>
      <c r="GL801" s="51"/>
      <c r="GM801" s="51"/>
      <c r="GN801" s="51"/>
      <c r="GO801" s="51"/>
      <c r="GP801" s="51"/>
      <c r="GQ801" s="51"/>
      <c r="GR801" s="51"/>
      <c r="GS801" s="51"/>
      <c r="GT801" s="51"/>
      <c r="GU801" s="51"/>
      <c r="GV801" s="51"/>
      <c r="GW801" s="51"/>
      <c r="GX801" s="51"/>
      <c r="GY801" s="51"/>
      <c r="GZ801" s="51"/>
      <c r="HA801" s="51"/>
      <c r="HB801" s="51"/>
      <c r="HC801" s="51"/>
      <c r="HD801" s="51"/>
      <c r="HE801" s="51"/>
      <c r="HF801" s="51"/>
      <c r="HG801" s="51"/>
      <c r="HH801" s="51"/>
      <c r="HI801" s="51"/>
      <c r="HJ801" s="51"/>
      <c r="HK801" s="51"/>
      <c r="HL801" s="51"/>
      <c r="HM801" s="51"/>
      <c r="HN801" s="51"/>
      <c r="HO801" s="51"/>
      <c r="HP801" s="51"/>
      <c r="HQ801" s="51"/>
      <c r="HR801" s="51"/>
      <c r="HS801" s="51"/>
      <c r="HT801" s="51"/>
      <c r="HU801" s="51"/>
      <c r="HV801" s="51"/>
      <c r="HW801" s="51"/>
      <c r="HX801" s="51"/>
      <c r="HY801" s="51"/>
      <c r="HZ801" s="51"/>
      <c r="IA801" s="51"/>
      <c r="IB801" s="51"/>
      <c r="IC801" s="51"/>
      <c r="ID801" s="51"/>
      <c r="IE801" s="51"/>
      <c r="IF801" s="51"/>
      <c r="IG801" s="51"/>
      <c r="IH801" s="51"/>
      <c r="II801" s="51"/>
      <c r="IJ801" s="51"/>
      <c r="IK801" s="51"/>
      <c r="IL801" s="51"/>
      <c r="IM801" s="51"/>
      <c r="IN801" s="51"/>
      <c r="IO801" s="51"/>
      <c r="IP801" s="51"/>
      <c r="IQ801" s="51"/>
      <c r="IR801" s="51"/>
      <c r="IS801" s="51"/>
      <c r="IT801" s="51"/>
      <c r="IU801" s="51"/>
    </row>
    <row r="802" spans="1:255" ht="12.75" customHeight="1" x14ac:dyDescent="0.2">
      <c r="A802" s="61"/>
      <c r="B802" s="61"/>
      <c r="C802" s="61"/>
      <c r="D802" s="61"/>
      <c r="E802" s="6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  <c r="GH802" s="51"/>
      <c r="GI802" s="51"/>
      <c r="GJ802" s="51"/>
      <c r="GK802" s="51"/>
      <c r="GL802" s="51"/>
      <c r="GM802" s="51"/>
      <c r="GN802" s="51"/>
      <c r="GO802" s="51"/>
      <c r="GP802" s="51"/>
      <c r="GQ802" s="51"/>
      <c r="GR802" s="51"/>
      <c r="GS802" s="51"/>
      <c r="GT802" s="51"/>
      <c r="GU802" s="51"/>
      <c r="GV802" s="51"/>
      <c r="GW802" s="51"/>
      <c r="GX802" s="51"/>
      <c r="GY802" s="51"/>
      <c r="GZ802" s="51"/>
      <c r="HA802" s="51"/>
      <c r="HB802" s="51"/>
      <c r="HC802" s="51"/>
      <c r="HD802" s="51"/>
      <c r="HE802" s="51"/>
      <c r="HF802" s="51"/>
      <c r="HG802" s="51"/>
      <c r="HH802" s="51"/>
      <c r="HI802" s="51"/>
      <c r="HJ802" s="51"/>
      <c r="HK802" s="51"/>
      <c r="HL802" s="51"/>
      <c r="HM802" s="51"/>
      <c r="HN802" s="51"/>
      <c r="HO802" s="51"/>
      <c r="HP802" s="51"/>
      <c r="HQ802" s="51"/>
      <c r="HR802" s="51"/>
      <c r="HS802" s="51"/>
      <c r="HT802" s="51"/>
      <c r="HU802" s="51"/>
      <c r="HV802" s="51"/>
      <c r="HW802" s="51"/>
      <c r="HX802" s="51"/>
      <c r="HY802" s="51"/>
      <c r="HZ802" s="51"/>
      <c r="IA802" s="51"/>
      <c r="IB802" s="51"/>
      <c r="IC802" s="51"/>
      <c r="ID802" s="51"/>
      <c r="IE802" s="51"/>
      <c r="IF802" s="51"/>
      <c r="IG802" s="51"/>
      <c r="IH802" s="51"/>
      <c r="II802" s="51"/>
      <c r="IJ802" s="51"/>
      <c r="IK802" s="51"/>
      <c r="IL802" s="51"/>
      <c r="IM802" s="51"/>
      <c r="IN802" s="51"/>
      <c r="IO802" s="51"/>
      <c r="IP802" s="51"/>
      <c r="IQ802" s="51"/>
      <c r="IR802" s="51"/>
      <c r="IS802" s="51"/>
      <c r="IT802" s="51"/>
      <c r="IU802" s="51"/>
    </row>
    <row r="803" spans="1:255" ht="12.75" customHeight="1" x14ac:dyDescent="0.2">
      <c r="A803" s="61"/>
      <c r="B803" s="61"/>
      <c r="C803" s="61"/>
      <c r="D803" s="61"/>
      <c r="E803" s="6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  <c r="GH803" s="51"/>
      <c r="GI803" s="51"/>
      <c r="GJ803" s="51"/>
      <c r="GK803" s="51"/>
      <c r="GL803" s="51"/>
      <c r="GM803" s="51"/>
      <c r="GN803" s="51"/>
      <c r="GO803" s="51"/>
      <c r="GP803" s="51"/>
      <c r="GQ803" s="51"/>
      <c r="GR803" s="51"/>
      <c r="GS803" s="51"/>
      <c r="GT803" s="51"/>
      <c r="GU803" s="51"/>
      <c r="GV803" s="51"/>
      <c r="GW803" s="51"/>
      <c r="GX803" s="51"/>
      <c r="GY803" s="51"/>
      <c r="GZ803" s="51"/>
      <c r="HA803" s="51"/>
      <c r="HB803" s="51"/>
      <c r="HC803" s="51"/>
      <c r="HD803" s="51"/>
      <c r="HE803" s="51"/>
      <c r="HF803" s="51"/>
      <c r="HG803" s="51"/>
      <c r="HH803" s="51"/>
      <c r="HI803" s="51"/>
      <c r="HJ803" s="51"/>
      <c r="HK803" s="51"/>
      <c r="HL803" s="51"/>
      <c r="HM803" s="51"/>
      <c r="HN803" s="51"/>
      <c r="HO803" s="51"/>
      <c r="HP803" s="51"/>
      <c r="HQ803" s="51"/>
      <c r="HR803" s="51"/>
      <c r="HS803" s="51"/>
      <c r="HT803" s="51"/>
      <c r="HU803" s="51"/>
      <c r="HV803" s="51"/>
      <c r="HW803" s="51"/>
      <c r="HX803" s="51"/>
      <c r="HY803" s="51"/>
      <c r="HZ803" s="51"/>
      <c r="IA803" s="51"/>
      <c r="IB803" s="51"/>
      <c r="IC803" s="51"/>
      <c r="ID803" s="51"/>
      <c r="IE803" s="51"/>
      <c r="IF803" s="51"/>
      <c r="IG803" s="51"/>
      <c r="IH803" s="51"/>
      <c r="II803" s="51"/>
      <c r="IJ803" s="51"/>
      <c r="IK803" s="51"/>
      <c r="IL803" s="51"/>
      <c r="IM803" s="51"/>
      <c r="IN803" s="51"/>
      <c r="IO803" s="51"/>
      <c r="IP803" s="51"/>
      <c r="IQ803" s="51"/>
      <c r="IR803" s="51"/>
      <c r="IS803" s="51"/>
      <c r="IT803" s="51"/>
      <c r="IU803" s="51"/>
    </row>
    <row r="804" spans="1:255" ht="12.75" customHeight="1" x14ac:dyDescent="0.2">
      <c r="A804" s="61"/>
      <c r="B804" s="61"/>
      <c r="C804" s="61"/>
      <c r="D804" s="61"/>
      <c r="E804" s="6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  <c r="GH804" s="51"/>
      <c r="GI804" s="51"/>
      <c r="GJ804" s="51"/>
      <c r="GK804" s="51"/>
      <c r="GL804" s="51"/>
      <c r="GM804" s="51"/>
      <c r="GN804" s="51"/>
      <c r="GO804" s="51"/>
      <c r="GP804" s="51"/>
      <c r="GQ804" s="51"/>
      <c r="GR804" s="51"/>
      <c r="GS804" s="51"/>
      <c r="GT804" s="51"/>
      <c r="GU804" s="51"/>
      <c r="GV804" s="51"/>
      <c r="GW804" s="51"/>
      <c r="GX804" s="51"/>
      <c r="GY804" s="51"/>
      <c r="GZ804" s="51"/>
      <c r="HA804" s="51"/>
      <c r="HB804" s="51"/>
      <c r="HC804" s="51"/>
      <c r="HD804" s="51"/>
      <c r="HE804" s="51"/>
      <c r="HF804" s="51"/>
      <c r="HG804" s="51"/>
      <c r="HH804" s="51"/>
      <c r="HI804" s="51"/>
      <c r="HJ804" s="51"/>
      <c r="HK804" s="51"/>
      <c r="HL804" s="51"/>
      <c r="HM804" s="51"/>
      <c r="HN804" s="51"/>
      <c r="HO804" s="51"/>
      <c r="HP804" s="51"/>
      <c r="HQ804" s="51"/>
      <c r="HR804" s="51"/>
      <c r="HS804" s="51"/>
      <c r="HT804" s="51"/>
      <c r="HU804" s="51"/>
      <c r="HV804" s="51"/>
      <c r="HW804" s="51"/>
      <c r="HX804" s="51"/>
      <c r="HY804" s="51"/>
      <c r="HZ804" s="51"/>
      <c r="IA804" s="51"/>
      <c r="IB804" s="51"/>
      <c r="IC804" s="51"/>
      <c r="ID804" s="51"/>
      <c r="IE804" s="51"/>
      <c r="IF804" s="51"/>
      <c r="IG804" s="51"/>
      <c r="IH804" s="51"/>
      <c r="II804" s="51"/>
      <c r="IJ804" s="51"/>
      <c r="IK804" s="51"/>
      <c r="IL804" s="51"/>
      <c r="IM804" s="51"/>
      <c r="IN804" s="51"/>
      <c r="IO804" s="51"/>
      <c r="IP804" s="51"/>
      <c r="IQ804" s="51"/>
      <c r="IR804" s="51"/>
      <c r="IS804" s="51"/>
      <c r="IT804" s="51"/>
      <c r="IU804" s="51"/>
    </row>
    <row r="805" spans="1:255" ht="12.75" customHeight="1" x14ac:dyDescent="0.2">
      <c r="A805" s="61"/>
      <c r="B805" s="61"/>
      <c r="C805" s="61"/>
      <c r="D805" s="61"/>
      <c r="E805" s="6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  <c r="GH805" s="51"/>
      <c r="GI805" s="51"/>
      <c r="GJ805" s="51"/>
      <c r="GK805" s="51"/>
      <c r="GL805" s="51"/>
      <c r="GM805" s="51"/>
      <c r="GN805" s="51"/>
      <c r="GO805" s="51"/>
      <c r="GP805" s="51"/>
      <c r="GQ805" s="51"/>
      <c r="GR805" s="51"/>
      <c r="GS805" s="51"/>
      <c r="GT805" s="51"/>
      <c r="GU805" s="51"/>
      <c r="GV805" s="51"/>
      <c r="GW805" s="51"/>
      <c r="GX805" s="51"/>
      <c r="GY805" s="51"/>
      <c r="GZ805" s="51"/>
      <c r="HA805" s="51"/>
      <c r="HB805" s="51"/>
      <c r="HC805" s="51"/>
      <c r="HD805" s="51"/>
      <c r="HE805" s="51"/>
      <c r="HF805" s="51"/>
      <c r="HG805" s="51"/>
      <c r="HH805" s="51"/>
      <c r="HI805" s="51"/>
      <c r="HJ805" s="51"/>
      <c r="HK805" s="51"/>
      <c r="HL805" s="51"/>
      <c r="HM805" s="51"/>
      <c r="HN805" s="51"/>
      <c r="HO805" s="51"/>
      <c r="HP805" s="51"/>
      <c r="HQ805" s="51"/>
      <c r="HR805" s="51"/>
      <c r="HS805" s="51"/>
      <c r="HT805" s="51"/>
      <c r="HU805" s="51"/>
      <c r="HV805" s="51"/>
      <c r="HW805" s="51"/>
      <c r="HX805" s="51"/>
      <c r="HY805" s="51"/>
      <c r="HZ805" s="51"/>
      <c r="IA805" s="51"/>
      <c r="IB805" s="51"/>
      <c r="IC805" s="51"/>
      <c r="ID805" s="51"/>
      <c r="IE805" s="51"/>
      <c r="IF805" s="51"/>
      <c r="IG805" s="51"/>
      <c r="IH805" s="51"/>
      <c r="II805" s="51"/>
      <c r="IJ805" s="51"/>
      <c r="IK805" s="51"/>
      <c r="IL805" s="51"/>
      <c r="IM805" s="51"/>
      <c r="IN805" s="51"/>
      <c r="IO805" s="51"/>
      <c r="IP805" s="51"/>
      <c r="IQ805" s="51"/>
      <c r="IR805" s="51"/>
      <c r="IS805" s="51"/>
      <c r="IT805" s="51"/>
      <c r="IU805" s="51"/>
    </row>
    <row r="806" spans="1:255" ht="12.75" customHeight="1" x14ac:dyDescent="0.2">
      <c r="A806" s="61"/>
      <c r="B806" s="61"/>
      <c r="C806" s="61"/>
      <c r="D806" s="61"/>
      <c r="E806" s="6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  <c r="GH806" s="51"/>
      <c r="GI806" s="51"/>
      <c r="GJ806" s="51"/>
      <c r="GK806" s="51"/>
      <c r="GL806" s="51"/>
      <c r="GM806" s="51"/>
      <c r="GN806" s="51"/>
      <c r="GO806" s="51"/>
      <c r="GP806" s="51"/>
      <c r="GQ806" s="51"/>
      <c r="GR806" s="51"/>
      <c r="GS806" s="51"/>
      <c r="GT806" s="51"/>
      <c r="GU806" s="51"/>
      <c r="GV806" s="51"/>
      <c r="GW806" s="51"/>
      <c r="GX806" s="51"/>
      <c r="GY806" s="51"/>
      <c r="GZ806" s="51"/>
      <c r="HA806" s="51"/>
      <c r="HB806" s="51"/>
      <c r="HC806" s="51"/>
      <c r="HD806" s="51"/>
      <c r="HE806" s="51"/>
      <c r="HF806" s="51"/>
      <c r="HG806" s="51"/>
      <c r="HH806" s="51"/>
      <c r="HI806" s="51"/>
      <c r="HJ806" s="51"/>
      <c r="HK806" s="51"/>
      <c r="HL806" s="51"/>
      <c r="HM806" s="51"/>
      <c r="HN806" s="51"/>
      <c r="HO806" s="51"/>
      <c r="HP806" s="51"/>
      <c r="HQ806" s="51"/>
      <c r="HR806" s="51"/>
      <c r="HS806" s="51"/>
      <c r="HT806" s="51"/>
      <c r="HU806" s="51"/>
      <c r="HV806" s="51"/>
      <c r="HW806" s="51"/>
      <c r="HX806" s="51"/>
      <c r="HY806" s="51"/>
      <c r="HZ806" s="51"/>
      <c r="IA806" s="51"/>
      <c r="IB806" s="51"/>
      <c r="IC806" s="51"/>
      <c r="ID806" s="51"/>
      <c r="IE806" s="51"/>
      <c r="IF806" s="51"/>
      <c r="IG806" s="51"/>
      <c r="IH806" s="51"/>
      <c r="II806" s="51"/>
      <c r="IJ806" s="51"/>
      <c r="IK806" s="51"/>
      <c r="IL806" s="51"/>
      <c r="IM806" s="51"/>
      <c r="IN806" s="51"/>
      <c r="IO806" s="51"/>
      <c r="IP806" s="51"/>
      <c r="IQ806" s="51"/>
      <c r="IR806" s="51"/>
      <c r="IS806" s="51"/>
      <c r="IT806" s="51"/>
      <c r="IU806" s="51"/>
    </row>
    <row r="807" spans="1:255" ht="12.75" customHeight="1" x14ac:dyDescent="0.2">
      <c r="A807" s="61"/>
      <c r="B807" s="61"/>
      <c r="C807" s="61"/>
      <c r="D807" s="61"/>
      <c r="E807" s="6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  <c r="GH807" s="51"/>
      <c r="GI807" s="51"/>
      <c r="GJ807" s="51"/>
      <c r="GK807" s="51"/>
      <c r="GL807" s="51"/>
      <c r="GM807" s="51"/>
      <c r="GN807" s="51"/>
      <c r="GO807" s="51"/>
      <c r="GP807" s="51"/>
      <c r="GQ807" s="51"/>
      <c r="GR807" s="51"/>
      <c r="GS807" s="51"/>
      <c r="GT807" s="51"/>
      <c r="GU807" s="51"/>
      <c r="GV807" s="51"/>
      <c r="GW807" s="51"/>
      <c r="GX807" s="51"/>
      <c r="GY807" s="51"/>
      <c r="GZ807" s="51"/>
      <c r="HA807" s="51"/>
      <c r="HB807" s="51"/>
      <c r="HC807" s="51"/>
      <c r="HD807" s="51"/>
      <c r="HE807" s="51"/>
      <c r="HF807" s="51"/>
      <c r="HG807" s="51"/>
      <c r="HH807" s="51"/>
      <c r="HI807" s="51"/>
      <c r="HJ807" s="51"/>
      <c r="HK807" s="51"/>
      <c r="HL807" s="51"/>
      <c r="HM807" s="51"/>
      <c r="HN807" s="51"/>
      <c r="HO807" s="51"/>
      <c r="HP807" s="51"/>
      <c r="HQ807" s="51"/>
      <c r="HR807" s="51"/>
      <c r="HS807" s="51"/>
      <c r="HT807" s="51"/>
      <c r="HU807" s="51"/>
      <c r="HV807" s="51"/>
      <c r="HW807" s="51"/>
      <c r="HX807" s="51"/>
      <c r="HY807" s="51"/>
      <c r="HZ807" s="51"/>
      <c r="IA807" s="51"/>
      <c r="IB807" s="51"/>
      <c r="IC807" s="51"/>
      <c r="ID807" s="51"/>
      <c r="IE807" s="51"/>
      <c r="IF807" s="51"/>
      <c r="IG807" s="51"/>
      <c r="IH807" s="51"/>
      <c r="II807" s="51"/>
      <c r="IJ807" s="51"/>
      <c r="IK807" s="51"/>
      <c r="IL807" s="51"/>
      <c r="IM807" s="51"/>
      <c r="IN807" s="51"/>
      <c r="IO807" s="51"/>
      <c r="IP807" s="51"/>
      <c r="IQ807" s="51"/>
      <c r="IR807" s="51"/>
      <c r="IS807" s="51"/>
      <c r="IT807" s="51"/>
      <c r="IU807" s="51"/>
    </row>
    <row r="808" spans="1:255" ht="12.75" customHeight="1" x14ac:dyDescent="0.2">
      <c r="A808" s="61"/>
      <c r="B808" s="61"/>
      <c r="C808" s="61"/>
      <c r="D808" s="61"/>
      <c r="E808" s="6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  <c r="GH808" s="51"/>
      <c r="GI808" s="51"/>
      <c r="GJ808" s="51"/>
      <c r="GK808" s="51"/>
      <c r="GL808" s="51"/>
      <c r="GM808" s="51"/>
      <c r="GN808" s="51"/>
      <c r="GO808" s="51"/>
      <c r="GP808" s="51"/>
      <c r="GQ808" s="51"/>
      <c r="GR808" s="51"/>
      <c r="GS808" s="51"/>
      <c r="GT808" s="51"/>
      <c r="GU808" s="51"/>
      <c r="GV808" s="51"/>
      <c r="GW808" s="51"/>
      <c r="GX808" s="51"/>
      <c r="GY808" s="51"/>
      <c r="GZ808" s="51"/>
      <c r="HA808" s="51"/>
      <c r="HB808" s="51"/>
      <c r="HC808" s="51"/>
      <c r="HD808" s="51"/>
      <c r="HE808" s="51"/>
      <c r="HF808" s="51"/>
      <c r="HG808" s="51"/>
      <c r="HH808" s="51"/>
      <c r="HI808" s="51"/>
      <c r="HJ808" s="51"/>
      <c r="HK808" s="51"/>
      <c r="HL808" s="51"/>
      <c r="HM808" s="51"/>
      <c r="HN808" s="51"/>
      <c r="HO808" s="51"/>
      <c r="HP808" s="51"/>
      <c r="HQ808" s="51"/>
      <c r="HR808" s="51"/>
      <c r="HS808" s="51"/>
      <c r="HT808" s="51"/>
      <c r="HU808" s="51"/>
      <c r="HV808" s="51"/>
      <c r="HW808" s="51"/>
      <c r="HX808" s="51"/>
      <c r="HY808" s="51"/>
      <c r="HZ808" s="51"/>
      <c r="IA808" s="51"/>
      <c r="IB808" s="51"/>
      <c r="IC808" s="51"/>
      <c r="ID808" s="51"/>
      <c r="IE808" s="51"/>
      <c r="IF808" s="51"/>
      <c r="IG808" s="51"/>
      <c r="IH808" s="51"/>
      <c r="II808" s="51"/>
      <c r="IJ808" s="51"/>
      <c r="IK808" s="51"/>
      <c r="IL808" s="51"/>
      <c r="IM808" s="51"/>
      <c r="IN808" s="51"/>
      <c r="IO808" s="51"/>
      <c r="IP808" s="51"/>
      <c r="IQ808" s="51"/>
      <c r="IR808" s="51"/>
      <c r="IS808" s="51"/>
      <c r="IT808" s="51"/>
      <c r="IU808" s="51"/>
    </row>
    <row r="809" spans="1:255" ht="12.75" customHeight="1" x14ac:dyDescent="0.2">
      <c r="A809" s="61"/>
      <c r="B809" s="61"/>
      <c r="C809" s="61"/>
      <c r="D809" s="61"/>
      <c r="E809" s="6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  <c r="GH809" s="51"/>
      <c r="GI809" s="51"/>
      <c r="GJ809" s="51"/>
      <c r="GK809" s="51"/>
      <c r="GL809" s="51"/>
      <c r="GM809" s="51"/>
      <c r="GN809" s="51"/>
      <c r="GO809" s="51"/>
      <c r="GP809" s="51"/>
      <c r="GQ809" s="51"/>
      <c r="GR809" s="51"/>
      <c r="GS809" s="51"/>
      <c r="GT809" s="51"/>
      <c r="GU809" s="51"/>
      <c r="GV809" s="51"/>
      <c r="GW809" s="51"/>
      <c r="GX809" s="51"/>
      <c r="GY809" s="51"/>
      <c r="GZ809" s="51"/>
      <c r="HA809" s="51"/>
      <c r="HB809" s="51"/>
      <c r="HC809" s="51"/>
      <c r="HD809" s="51"/>
      <c r="HE809" s="51"/>
      <c r="HF809" s="51"/>
      <c r="HG809" s="51"/>
      <c r="HH809" s="51"/>
      <c r="HI809" s="51"/>
      <c r="HJ809" s="51"/>
      <c r="HK809" s="51"/>
      <c r="HL809" s="51"/>
      <c r="HM809" s="51"/>
      <c r="HN809" s="51"/>
      <c r="HO809" s="51"/>
      <c r="HP809" s="51"/>
      <c r="HQ809" s="51"/>
      <c r="HR809" s="51"/>
      <c r="HS809" s="51"/>
      <c r="HT809" s="51"/>
      <c r="HU809" s="51"/>
      <c r="HV809" s="51"/>
      <c r="HW809" s="51"/>
      <c r="HX809" s="51"/>
      <c r="HY809" s="51"/>
      <c r="HZ809" s="51"/>
      <c r="IA809" s="51"/>
      <c r="IB809" s="51"/>
      <c r="IC809" s="51"/>
      <c r="ID809" s="51"/>
      <c r="IE809" s="51"/>
      <c r="IF809" s="51"/>
      <c r="IG809" s="51"/>
      <c r="IH809" s="51"/>
      <c r="II809" s="51"/>
      <c r="IJ809" s="51"/>
      <c r="IK809" s="51"/>
      <c r="IL809" s="51"/>
      <c r="IM809" s="51"/>
      <c r="IN809" s="51"/>
      <c r="IO809" s="51"/>
      <c r="IP809" s="51"/>
      <c r="IQ809" s="51"/>
      <c r="IR809" s="51"/>
      <c r="IS809" s="51"/>
      <c r="IT809" s="51"/>
      <c r="IU809" s="51"/>
    </row>
    <row r="810" spans="1:255" ht="12.75" customHeight="1" x14ac:dyDescent="0.2">
      <c r="A810" s="61"/>
      <c r="B810" s="61"/>
      <c r="C810" s="61"/>
      <c r="D810" s="61"/>
      <c r="E810" s="6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  <c r="GH810" s="51"/>
      <c r="GI810" s="51"/>
      <c r="GJ810" s="51"/>
      <c r="GK810" s="51"/>
      <c r="GL810" s="51"/>
      <c r="GM810" s="51"/>
      <c r="GN810" s="51"/>
      <c r="GO810" s="51"/>
      <c r="GP810" s="51"/>
      <c r="GQ810" s="51"/>
      <c r="GR810" s="51"/>
      <c r="GS810" s="51"/>
      <c r="GT810" s="51"/>
      <c r="GU810" s="51"/>
      <c r="GV810" s="51"/>
      <c r="GW810" s="51"/>
      <c r="GX810" s="51"/>
      <c r="GY810" s="51"/>
      <c r="GZ810" s="51"/>
      <c r="HA810" s="51"/>
      <c r="HB810" s="51"/>
      <c r="HC810" s="51"/>
      <c r="HD810" s="51"/>
      <c r="HE810" s="51"/>
      <c r="HF810" s="51"/>
      <c r="HG810" s="51"/>
      <c r="HH810" s="51"/>
      <c r="HI810" s="51"/>
      <c r="HJ810" s="51"/>
      <c r="HK810" s="51"/>
      <c r="HL810" s="51"/>
      <c r="HM810" s="51"/>
      <c r="HN810" s="51"/>
      <c r="HO810" s="51"/>
      <c r="HP810" s="51"/>
      <c r="HQ810" s="51"/>
      <c r="HR810" s="51"/>
      <c r="HS810" s="51"/>
      <c r="HT810" s="51"/>
      <c r="HU810" s="51"/>
      <c r="HV810" s="51"/>
      <c r="HW810" s="51"/>
      <c r="HX810" s="51"/>
      <c r="HY810" s="51"/>
      <c r="HZ810" s="51"/>
      <c r="IA810" s="51"/>
      <c r="IB810" s="51"/>
      <c r="IC810" s="51"/>
      <c r="ID810" s="51"/>
      <c r="IE810" s="51"/>
      <c r="IF810" s="51"/>
      <c r="IG810" s="51"/>
      <c r="IH810" s="51"/>
      <c r="II810" s="51"/>
      <c r="IJ810" s="51"/>
      <c r="IK810" s="51"/>
      <c r="IL810" s="51"/>
      <c r="IM810" s="51"/>
      <c r="IN810" s="51"/>
      <c r="IO810" s="51"/>
      <c r="IP810" s="51"/>
      <c r="IQ810" s="51"/>
      <c r="IR810" s="51"/>
      <c r="IS810" s="51"/>
      <c r="IT810" s="51"/>
      <c r="IU810" s="51"/>
    </row>
    <row r="811" spans="1:255" ht="12.75" customHeight="1" x14ac:dyDescent="0.2">
      <c r="A811" s="61"/>
      <c r="B811" s="61"/>
      <c r="C811" s="61"/>
      <c r="D811" s="61"/>
      <c r="E811" s="6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  <c r="GH811" s="51"/>
      <c r="GI811" s="51"/>
      <c r="GJ811" s="51"/>
      <c r="GK811" s="51"/>
      <c r="GL811" s="51"/>
      <c r="GM811" s="51"/>
      <c r="GN811" s="51"/>
      <c r="GO811" s="51"/>
      <c r="GP811" s="51"/>
      <c r="GQ811" s="51"/>
      <c r="GR811" s="51"/>
      <c r="GS811" s="51"/>
      <c r="GT811" s="51"/>
      <c r="GU811" s="51"/>
      <c r="GV811" s="51"/>
      <c r="GW811" s="51"/>
      <c r="GX811" s="51"/>
      <c r="GY811" s="51"/>
      <c r="GZ811" s="51"/>
      <c r="HA811" s="51"/>
      <c r="HB811" s="51"/>
      <c r="HC811" s="51"/>
      <c r="HD811" s="51"/>
      <c r="HE811" s="51"/>
      <c r="HF811" s="51"/>
      <c r="HG811" s="51"/>
      <c r="HH811" s="51"/>
      <c r="HI811" s="51"/>
      <c r="HJ811" s="51"/>
      <c r="HK811" s="51"/>
      <c r="HL811" s="51"/>
      <c r="HM811" s="51"/>
      <c r="HN811" s="51"/>
      <c r="HO811" s="51"/>
      <c r="HP811" s="51"/>
      <c r="HQ811" s="51"/>
      <c r="HR811" s="51"/>
      <c r="HS811" s="51"/>
      <c r="HT811" s="51"/>
      <c r="HU811" s="51"/>
      <c r="HV811" s="51"/>
      <c r="HW811" s="51"/>
      <c r="HX811" s="51"/>
      <c r="HY811" s="51"/>
      <c r="HZ811" s="51"/>
      <c r="IA811" s="51"/>
      <c r="IB811" s="51"/>
      <c r="IC811" s="51"/>
      <c r="ID811" s="51"/>
      <c r="IE811" s="51"/>
      <c r="IF811" s="51"/>
      <c r="IG811" s="51"/>
      <c r="IH811" s="51"/>
      <c r="II811" s="51"/>
      <c r="IJ811" s="51"/>
      <c r="IK811" s="51"/>
      <c r="IL811" s="51"/>
      <c r="IM811" s="51"/>
      <c r="IN811" s="51"/>
      <c r="IO811" s="51"/>
      <c r="IP811" s="51"/>
      <c r="IQ811" s="51"/>
      <c r="IR811" s="51"/>
      <c r="IS811" s="51"/>
      <c r="IT811" s="51"/>
      <c r="IU811" s="51"/>
    </row>
    <row r="812" spans="1:255" ht="12.75" customHeight="1" x14ac:dyDescent="0.2">
      <c r="A812" s="61"/>
      <c r="B812" s="61"/>
      <c r="C812" s="61"/>
      <c r="D812" s="61"/>
      <c r="E812" s="6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  <c r="GH812" s="51"/>
      <c r="GI812" s="51"/>
      <c r="GJ812" s="51"/>
      <c r="GK812" s="51"/>
      <c r="GL812" s="51"/>
      <c r="GM812" s="51"/>
      <c r="GN812" s="51"/>
      <c r="GO812" s="51"/>
      <c r="GP812" s="51"/>
      <c r="GQ812" s="51"/>
      <c r="GR812" s="51"/>
      <c r="GS812" s="51"/>
      <c r="GT812" s="51"/>
      <c r="GU812" s="51"/>
      <c r="GV812" s="51"/>
      <c r="GW812" s="51"/>
      <c r="GX812" s="51"/>
      <c r="GY812" s="51"/>
      <c r="GZ812" s="51"/>
      <c r="HA812" s="51"/>
      <c r="HB812" s="51"/>
      <c r="HC812" s="51"/>
      <c r="HD812" s="51"/>
      <c r="HE812" s="51"/>
      <c r="HF812" s="51"/>
      <c r="HG812" s="51"/>
      <c r="HH812" s="51"/>
      <c r="HI812" s="51"/>
      <c r="HJ812" s="51"/>
      <c r="HK812" s="51"/>
      <c r="HL812" s="51"/>
      <c r="HM812" s="51"/>
      <c r="HN812" s="51"/>
      <c r="HO812" s="51"/>
      <c r="HP812" s="51"/>
      <c r="HQ812" s="51"/>
      <c r="HR812" s="51"/>
      <c r="HS812" s="51"/>
      <c r="HT812" s="51"/>
      <c r="HU812" s="51"/>
      <c r="HV812" s="51"/>
      <c r="HW812" s="51"/>
      <c r="HX812" s="51"/>
      <c r="HY812" s="51"/>
      <c r="HZ812" s="51"/>
      <c r="IA812" s="51"/>
      <c r="IB812" s="51"/>
      <c r="IC812" s="51"/>
      <c r="ID812" s="51"/>
      <c r="IE812" s="51"/>
      <c r="IF812" s="51"/>
      <c r="IG812" s="51"/>
      <c r="IH812" s="51"/>
      <c r="II812" s="51"/>
      <c r="IJ812" s="51"/>
      <c r="IK812" s="51"/>
      <c r="IL812" s="51"/>
      <c r="IM812" s="51"/>
      <c r="IN812" s="51"/>
      <c r="IO812" s="51"/>
      <c r="IP812" s="51"/>
      <c r="IQ812" s="51"/>
      <c r="IR812" s="51"/>
      <c r="IS812" s="51"/>
      <c r="IT812" s="51"/>
      <c r="IU812" s="51"/>
    </row>
    <row r="813" spans="1:255" ht="12.75" customHeight="1" x14ac:dyDescent="0.2">
      <c r="A813" s="61"/>
      <c r="B813" s="61"/>
      <c r="C813" s="61"/>
      <c r="D813" s="61"/>
      <c r="E813" s="6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  <c r="GH813" s="51"/>
      <c r="GI813" s="51"/>
      <c r="GJ813" s="51"/>
      <c r="GK813" s="51"/>
      <c r="GL813" s="51"/>
      <c r="GM813" s="51"/>
      <c r="GN813" s="51"/>
      <c r="GO813" s="51"/>
      <c r="GP813" s="51"/>
      <c r="GQ813" s="51"/>
      <c r="GR813" s="51"/>
      <c r="GS813" s="51"/>
      <c r="GT813" s="51"/>
      <c r="GU813" s="51"/>
      <c r="GV813" s="51"/>
      <c r="GW813" s="51"/>
      <c r="GX813" s="51"/>
      <c r="GY813" s="51"/>
      <c r="GZ813" s="51"/>
      <c r="HA813" s="51"/>
      <c r="HB813" s="51"/>
      <c r="HC813" s="51"/>
      <c r="HD813" s="51"/>
      <c r="HE813" s="51"/>
      <c r="HF813" s="51"/>
      <c r="HG813" s="51"/>
      <c r="HH813" s="51"/>
      <c r="HI813" s="51"/>
      <c r="HJ813" s="51"/>
      <c r="HK813" s="51"/>
      <c r="HL813" s="51"/>
      <c r="HM813" s="51"/>
      <c r="HN813" s="51"/>
      <c r="HO813" s="51"/>
      <c r="HP813" s="51"/>
      <c r="HQ813" s="51"/>
      <c r="HR813" s="51"/>
      <c r="HS813" s="51"/>
      <c r="HT813" s="51"/>
      <c r="HU813" s="51"/>
      <c r="HV813" s="51"/>
      <c r="HW813" s="51"/>
      <c r="HX813" s="51"/>
      <c r="HY813" s="51"/>
      <c r="HZ813" s="51"/>
      <c r="IA813" s="51"/>
      <c r="IB813" s="51"/>
      <c r="IC813" s="51"/>
      <c r="ID813" s="51"/>
      <c r="IE813" s="51"/>
      <c r="IF813" s="51"/>
      <c r="IG813" s="51"/>
      <c r="IH813" s="51"/>
      <c r="II813" s="51"/>
      <c r="IJ813" s="51"/>
      <c r="IK813" s="51"/>
      <c r="IL813" s="51"/>
      <c r="IM813" s="51"/>
      <c r="IN813" s="51"/>
      <c r="IO813" s="51"/>
      <c r="IP813" s="51"/>
      <c r="IQ813" s="51"/>
      <c r="IR813" s="51"/>
      <c r="IS813" s="51"/>
      <c r="IT813" s="51"/>
      <c r="IU813" s="51"/>
    </row>
    <row r="814" spans="1:255" ht="12.75" customHeight="1" x14ac:dyDescent="0.2">
      <c r="A814" s="61"/>
      <c r="B814" s="61"/>
      <c r="C814" s="61"/>
      <c r="D814" s="61"/>
      <c r="E814" s="6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  <c r="GH814" s="51"/>
      <c r="GI814" s="51"/>
      <c r="GJ814" s="51"/>
      <c r="GK814" s="51"/>
      <c r="GL814" s="51"/>
      <c r="GM814" s="51"/>
      <c r="GN814" s="51"/>
      <c r="GO814" s="51"/>
      <c r="GP814" s="51"/>
      <c r="GQ814" s="51"/>
      <c r="GR814" s="51"/>
      <c r="GS814" s="51"/>
      <c r="GT814" s="51"/>
      <c r="GU814" s="51"/>
      <c r="GV814" s="51"/>
      <c r="GW814" s="51"/>
      <c r="GX814" s="51"/>
      <c r="GY814" s="51"/>
      <c r="GZ814" s="51"/>
      <c r="HA814" s="51"/>
      <c r="HB814" s="51"/>
      <c r="HC814" s="51"/>
      <c r="HD814" s="51"/>
      <c r="HE814" s="51"/>
      <c r="HF814" s="51"/>
      <c r="HG814" s="51"/>
      <c r="HH814" s="51"/>
      <c r="HI814" s="51"/>
      <c r="HJ814" s="51"/>
      <c r="HK814" s="51"/>
      <c r="HL814" s="51"/>
      <c r="HM814" s="51"/>
      <c r="HN814" s="51"/>
      <c r="HO814" s="51"/>
      <c r="HP814" s="51"/>
      <c r="HQ814" s="51"/>
      <c r="HR814" s="51"/>
      <c r="HS814" s="51"/>
      <c r="HT814" s="51"/>
      <c r="HU814" s="51"/>
      <c r="HV814" s="51"/>
      <c r="HW814" s="51"/>
      <c r="HX814" s="51"/>
      <c r="HY814" s="51"/>
      <c r="HZ814" s="51"/>
      <c r="IA814" s="51"/>
      <c r="IB814" s="51"/>
      <c r="IC814" s="51"/>
      <c r="ID814" s="51"/>
      <c r="IE814" s="51"/>
      <c r="IF814" s="51"/>
      <c r="IG814" s="51"/>
      <c r="IH814" s="51"/>
      <c r="II814" s="51"/>
      <c r="IJ814" s="51"/>
      <c r="IK814" s="51"/>
      <c r="IL814" s="51"/>
      <c r="IM814" s="51"/>
      <c r="IN814" s="51"/>
      <c r="IO814" s="51"/>
      <c r="IP814" s="51"/>
      <c r="IQ814" s="51"/>
      <c r="IR814" s="51"/>
      <c r="IS814" s="51"/>
      <c r="IT814" s="51"/>
      <c r="IU814" s="51"/>
    </row>
    <row r="815" spans="1:255" ht="12.75" customHeight="1" x14ac:dyDescent="0.2">
      <c r="A815" s="61"/>
      <c r="B815" s="61"/>
      <c r="C815" s="61"/>
      <c r="D815" s="61"/>
      <c r="E815" s="6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  <c r="GH815" s="51"/>
      <c r="GI815" s="51"/>
      <c r="GJ815" s="51"/>
      <c r="GK815" s="51"/>
      <c r="GL815" s="51"/>
      <c r="GM815" s="51"/>
      <c r="GN815" s="51"/>
      <c r="GO815" s="51"/>
      <c r="GP815" s="51"/>
      <c r="GQ815" s="51"/>
      <c r="GR815" s="51"/>
      <c r="GS815" s="51"/>
      <c r="GT815" s="51"/>
      <c r="GU815" s="51"/>
      <c r="GV815" s="51"/>
      <c r="GW815" s="51"/>
      <c r="GX815" s="51"/>
      <c r="GY815" s="51"/>
      <c r="GZ815" s="51"/>
      <c r="HA815" s="51"/>
      <c r="HB815" s="51"/>
      <c r="HC815" s="51"/>
      <c r="HD815" s="51"/>
      <c r="HE815" s="51"/>
      <c r="HF815" s="51"/>
      <c r="HG815" s="51"/>
      <c r="HH815" s="51"/>
      <c r="HI815" s="51"/>
      <c r="HJ815" s="51"/>
      <c r="HK815" s="51"/>
      <c r="HL815" s="51"/>
      <c r="HM815" s="51"/>
      <c r="HN815" s="51"/>
      <c r="HO815" s="51"/>
      <c r="HP815" s="51"/>
      <c r="HQ815" s="51"/>
      <c r="HR815" s="51"/>
      <c r="HS815" s="51"/>
      <c r="HT815" s="51"/>
      <c r="HU815" s="51"/>
      <c r="HV815" s="51"/>
      <c r="HW815" s="51"/>
      <c r="HX815" s="51"/>
      <c r="HY815" s="51"/>
      <c r="HZ815" s="51"/>
      <c r="IA815" s="51"/>
      <c r="IB815" s="51"/>
      <c r="IC815" s="51"/>
      <c r="ID815" s="51"/>
      <c r="IE815" s="51"/>
      <c r="IF815" s="51"/>
      <c r="IG815" s="51"/>
      <c r="IH815" s="51"/>
      <c r="II815" s="51"/>
      <c r="IJ815" s="51"/>
      <c r="IK815" s="51"/>
      <c r="IL815" s="51"/>
      <c r="IM815" s="51"/>
      <c r="IN815" s="51"/>
      <c r="IO815" s="51"/>
      <c r="IP815" s="51"/>
      <c r="IQ815" s="51"/>
      <c r="IR815" s="51"/>
      <c r="IS815" s="51"/>
      <c r="IT815" s="51"/>
      <c r="IU815" s="51"/>
    </row>
    <row r="816" spans="1:255" ht="12.75" customHeight="1" x14ac:dyDescent="0.2">
      <c r="A816" s="61"/>
      <c r="B816" s="61"/>
      <c r="C816" s="61"/>
      <c r="D816" s="61"/>
      <c r="E816" s="6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  <c r="GH816" s="51"/>
      <c r="GI816" s="51"/>
      <c r="GJ816" s="51"/>
      <c r="GK816" s="51"/>
      <c r="GL816" s="51"/>
      <c r="GM816" s="51"/>
      <c r="GN816" s="51"/>
      <c r="GO816" s="51"/>
      <c r="GP816" s="51"/>
      <c r="GQ816" s="51"/>
      <c r="GR816" s="51"/>
      <c r="GS816" s="51"/>
      <c r="GT816" s="51"/>
      <c r="GU816" s="51"/>
      <c r="GV816" s="51"/>
      <c r="GW816" s="51"/>
      <c r="GX816" s="51"/>
      <c r="GY816" s="51"/>
      <c r="GZ816" s="51"/>
      <c r="HA816" s="51"/>
      <c r="HB816" s="51"/>
      <c r="HC816" s="51"/>
      <c r="HD816" s="51"/>
      <c r="HE816" s="51"/>
      <c r="HF816" s="51"/>
      <c r="HG816" s="51"/>
      <c r="HH816" s="51"/>
      <c r="HI816" s="51"/>
      <c r="HJ816" s="51"/>
      <c r="HK816" s="51"/>
      <c r="HL816" s="51"/>
      <c r="HM816" s="51"/>
      <c r="HN816" s="51"/>
      <c r="HO816" s="51"/>
      <c r="HP816" s="51"/>
      <c r="HQ816" s="51"/>
      <c r="HR816" s="51"/>
      <c r="HS816" s="51"/>
      <c r="HT816" s="51"/>
      <c r="HU816" s="51"/>
      <c r="HV816" s="51"/>
      <c r="HW816" s="51"/>
      <c r="HX816" s="51"/>
      <c r="HY816" s="51"/>
      <c r="HZ816" s="51"/>
      <c r="IA816" s="51"/>
      <c r="IB816" s="51"/>
      <c r="IC816" s="51"/>
      <c r="ID816" s="51"/>
      <c r="IE816" s="51"/>
      <c r="IF816" s="51"/>
      <c r="IG816" s="51"/>
      <c r="IH816" s="51"/>
      <c r="II816" s="51"/>
      <c r="IJ816" s="51"/>
      <c r="IK816" s="51"/>
      <c r="IL816" s="51"/>
      <c r="IM816" s="51"/>
      <c r="IN816" s="51"/>
      <c r="IO816" s="51"/>
      <c r="IP816" s="51"/>
      <c r="IQ816" s="51"/>
      <c r="IR816" s="51"/>
      <c r="IS816" s="51"/>
      <c r="IT816" s="51"/>
      <c r="IU816" s="51"/>
    </row>
    <row r="817" spans="1:255" ht="12.75" customHeight="1" x14ac:dyDescent="0.2">
      <c r="A817" s="61"/>
      <c r="B817" s="61"/>
      <c r="C817" s="61"/>
      <c r="D817" s="61"/>
      <c r="E817" s="6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  <c r="GH817" s="51"/>
      <c r="GI817" s="51"/>
      <c r="GJ817" s="51"/>
      <c r="GK817" s="51"/>
      <c r="GL817" s="51"/>
      <c r="GM817" s="51"/>
      <c r="GN817" s="51"/>
      <c r="GO817" s="51"/>
      <c r="GP817" s="51"/>
      <c r="GQ817" s="51"/>
      <c r="GR817" s="51"/>
      <c r="GS817" s="51"/>
      <c r="GT817" s="51"/>
      <c r="GU817" s="51"/>
      <c r="GV817" s="51"/>
      <c r="GW817" s="51"/>
      <c r="GX817" s="51"/>
      <c r="GY817" s="51"/>
      <c r="GZ817" s="51"/>
      <c r="HA817" s="51"/>
      <c r="HB817" s="51"/>
      <c r="HC817" s="51"/>
      <c r="HD817" s="51"/>
      <c r="HE817" s="51"/>
      <c r="HF817" s="51"/>
      <c r="HG817" s="51"/>
      <c r="HH817" s="51"/>
      <c r="HI817" s="51"/>
      <c r="HJ817" s="51"/>
      <c r="HK817" s="51"/>
      <c r="HL817" s="51"/>
      <c r="HM817" s="51"/>
      <c r="HN817" s="51"/>
      <c r="HO817" s="51"/>
      <c r="HP817" s="51"/>
      <c r="HQ817" s="51"/>
      <c r="HR817" s="51"/>
      <c r="HS817" s="51"/>
      <c r="HT817" s="51"/>
      <c r="HU817" s="51"/>
      <c r="HV817" s="51"/>
      <c r="HW817" s="51"/>
      <c r="HX817" s="51"/>
      <c r="HY817" s="51"/>
      <c r="HZ817" s="51"/>
      <c r="IA817" s="51"/>
      <c r="IB817" s="51"/>
      <c r="IC817" s="51"/>
      <c r="ID817" s="51"/>
      <c r="IE817" s="51"/>
      <c r="IF817" s="51"/>
      <c r="IG817" s="51"/>
      <c r="IH817" s="51"/>
      <c r="II817" s="51"/>
      <c r="IJ817" s="51"/>
      <c r="IK817" s="51"/>
      <c r="IL817" s="51"/>
      <c r="IM817" s="51"/>
      <c r="IN817" s="51"/>
      <c r="IO817" s="51"/>
      <c r="IP817" s="51"/>
      <c r="IQ817" s="51"/>
      <c r="IR817" s="51"/>
      <c r="IS817" s="51"/>
      <c r="IT817" s="51"/>
      <c r="IU817" s="51"/>
    </row>
    <row r="818" spans="1:255" ht="12.75" customHeight="1" x14ac:dyDescent="0.2">
      <c r="A818" s="61"/>
      <c r="B818" s="61"/>
      <c r="C818" s="61"/>
      <c r="D818" s="61"/>
      <c r="E818" s="6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  <c r="GH818" s="51"/>
      <c r="GI818" s="51"/>
      <c r="GJ818" s="51"/>
      <c r="GK818" s="51"/>
      <c r="GL818" s="51"/>
      <c r="GM818" s="51"/>
      <c r="GN818" s="51"/>
      <c r="GO818" s="51"/>
      <c r="GP818" s="51"/>
      <c r="GQ818" s="51"/>
      <c r="GR818" s="51"/>
      <c r="GS818" s="51"/>
      <c r="GT818" s="51"/>
      <c r="GU818" s="51"/>
      <c r="GV818" s="51"/>
      <c r="GW818" s="51"/>
      <c r="GX818" s="51"/>
      <c r="GY818" s="51"/>
      <c r="GZ818" s="51"/>
      <c r="HA818" s="51"/>
      <c r="HB818" s="51"/>
      <c r="HC818" s="51"/>
      <c r="HD818" s="51"/>
      <c r="HE818" s="51"/>
      <c r="HF818" s="51"/>
      <c r="HG818" s="51"/>
      <c r="HH818" s="51"/>
      <c r="HI818" s="51"/>
      <c r="HJ818" s="51"/>
      <c r="HK818" s="51"/>
      <c r="HL818" s="51"/>
      <c r="HM818" s="51"/>
      <c r="HN818" s="51"/>
      <c r="HO818" s="51"/>
      <c r="HP818" s="51"/>
      <c r="HQ818" s="51"/>
      <c r="HR818" s="51"/>
      <c r="HS818" s="51"/>
      <c r="HT818" s="51"/>
      <c r="HU818" s="51"/>
      <c r="HV818" s="51"/>
      <c r="HW818" s="51"/>
      <c r="HX818" s="51"/>
      <c r="HY818" s="51"/>
      <c r="HZ818" s="51"/>
      <c r="IA818" s="51"/>
      <c r="IB818" s="51"/>
      <c r="IC818" s="51"/>
      <c r="ID818" s="51"/>
      <c r="IE818" s="51"/>
      <c r="IF818" s="51"/>
      <c r="IG818" s="51"/>
      <c r="IH818" s="51"/>
      <c r="II818" s="51"/>
      <c r="IJ818" s="51"/>
      <c r="IK818" s="51"/>
      <c r="IL818" s="51"/>
      <c r="IM818" s="51"/>
      <c r="IN818" s="51"/>
      <c r="IO818" s="51"/>
      <c r="IP818" s="51"/>
      <c r="IQ818" s="51"/>
      <c r="IR818" s="51"/>
      <c r="IS818" s="51"/>
      <c r="IT818" s="51"/>
      <c r="IU818" s="51"/>
    </row>
    <row r="819" spans="1:255" ht="12.75" customHeight="1" x14ac:dyDescent="0.2">
      <c r="A819" s="61"/>
      <c r="B819" s="61"/>
      <c r="C819" s="61"/>
      <c r="D819" s="61"/>
      <c r="E819" s="6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  <c r="GH819" s="51"/>
      <c r="GI819" s="51"/>
      <c r="GJ819" s="51"/>
      <c r="GK819" s="51"/>
      <c r="GL819" s="51"/>
      <c r="GM819" s="51"/>
      <c r="GN819" s="51"/>
      <c r="GO819" s="51"/>
      <c r="GP819" s="51"/>
      <c r="GQ819" s="51"/>
      <c r="GR819" s="51"/>
      <c r="GS819" s="51"/>
      <c r="GT819" s="51"/>
      <c r="GU819" s="51"/>
      <c r="GV819" s="51"/>
      <c r="GW819" s="51"/>
      <c r="GX819" s="51"/>
      <c r="GY819" s="51"/>
      <c r="GZ819" s="51"/>
      <c r="HA819" s="51"/>
      <c r="HB819" s="51"/>
      <c r="HC819" s="51"/>
      <c r="HD819" s="51"/>
      <c r="HE819" s="51"/>
      <c r="HF819" s="51"/>
      <c r="HG819" s="51"/>
      <c r="HH819" s="51"/>
      <c r="HI819" s="51"/>
      <c r="HJ819" s="51"/>
      <c r="HK819" s="51"/>
      <c r="HL819" s="51"/>
      <c r="HM819" s="51"/>
      <c r="HN819" s="51"/>
      <c r="HO819" s="51"/>
      <c r="HP819" s="51"/>
      <c r="HQ819" s="51"/>
      <c r="HR819" s="51"/>
      <c r="HS819" s="51"/>
      <c r="HT819" s="51"/>
      <c r="HU819" s="51"/>
      <c r="HV819" s="51"/>
      <c r="HW819" s="51"/>
      <c r="HX819" s="51"/>
      <c r="HY819" s="51"/>
      <c r="HZ819" s="51"/>
      <c r="IA819" s="51"/>
      <c r="IB819" s="51"/>
      <c r="IC819" s="51"/>
      <c r="ID819" s="51"/>
      <c r="IE819" s="51"/>
      <c r="IF819" s="51"/>
      <c r="IG819" s="51"/>
      <c r="IH819" s="51"/>
      <c r="II819" s="51"/>
      <c r="IJ819" s="51"/>
      <c r="IK819" s="51"/>
      <c r="IL819" s="51"/>
      <c r="IM819" s="51"/>
      <c r="IN819" s="51"/>
      <c r="IO819" s="51"/>
      <c r="IP819" s="51"/>
      <c r="IQ819" s="51"/>
      <c r="IR819" s="51"/>
      <c r="IS819" s="51"/>
      <c r="IT819" s="51"/>
      <c r="IU819" s="51"/>
    </row>
    <row r="820" spans="1:255" ht="12.75" customHeight="1" x14ac:dyDescent="0.2">
      <c r="A820" s="61"/>
      <c r="B820" s="61"/>
      <c r="C820" s="61"/>
      <c r="D820" s="61"/>
      <c r="E820" s="6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  <c r="GH820" s="51"/>
      <c r="GI820" s="51"/>
      <c r="GJ820" s="51"/>
      <c r="GK820" s="51"/>
      <c r="GL820" s="51"/>
      <c r="GM820" s="51"/>
      <c r="GN820" s="51"/>
      <c r="GO820" s="51"/>
      <c r="GP820" s="51"/>
      <c r="GQ820" s="51"/>
      <c r="GR820" s="51"/>
      <c r="GS820" s="51"/>
      <c r="GT820" s="51"/>
      <c r="GU820" s="51"/>
      <c r="GV820" s="51"/>
      <c r="GW820" s="51"/>
      <c r="GX820" s="51"/>
      <c r="GY820" s="51"/>
      <c r="GZ820" s="51"/>
      <c r="HA820" s="51"/>
      <c r="HB820" s="51"/>
      <c r="HC820" s="51"/>
      <c r="HD820" s="51"/>
      <c r="HE820" s="51"/>
      <c r="HF820" s="51"/>
      <c r="HG820" s="51"/>
      <c r="HH820" s="51"/>
      <c r="HI820" s="51"/>
      <c r="HJ820" s="51"/>
      <c r="HK820" s="51"/>
      <c r="HL820" s="51"/>
      <c r="HM820" s="51"/>
      <c r="HN820" s="51"/>
      <c r="HO820" s="51"/>
      <c r="HP820" s="51"/>
      <c r="HQ820" s="51"/>
      <c r="HR820" s="51"/>
      <c r="HS820" s="51"/>
      <c r="HT820" s="51"/>
      <c r="HU820" s="51"/>
      <c r="HV820" s="51"/>
      <c r="HW820" s="51"/>
      <c r="HX820" s="51"/>
      <c r="HY820" s="51"/>
      <c r="HZ820" s="51"/>
      <c r="IA820" s="51"/>
      <c r="IB820" s="51"/>
      <c r="IC820" s="51"/>
      <c r="ID820" s="51"/>
      <c r="IE820" s="51"/>
      <c r="IF820" s="51"/>
      <c r="IG820" s="51"/>
      <c r="IH820" s="51"/>
      <c r="II820" s="51"/>
      <c r="IJ820" s="51"/>
      <c r="IK820" s="51"/>
      <c r="IL820" s="51"/>
      <c r="IM820" s="51"/>
      <c r="IN820" s="51"/>
      <c r="IO820" s="51"/>
      <c r="IP820" s="51"/>
      <c r="IQ820" s="51"/>
      <c r="IR820" s="51"/>
      <c r="IS820" s="51"/>
      <c r="IT820" s="51"/>
      <c r="IU820" s="51"/>
    </row>
    <row r="821" spans="1:255" ht="12.75" customHeight="1" x14ac:dyDescent="0.2">
      <c r="A821" s="61"/>
      <c r="B821" s="61"/>
      <c r="C821" s="61"/>
      <c r="D821" s="61"/>
      <c r="E821" s="6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  <c r="GH821" s="51"/>
      <c r="GI821" s="51"/>
      <c r="GJ821" s="51"/>
      <c r="GK821" s="51"/>
      <c r="GL821" s="51"/>
      <c r="GM821" s="51"/>
      <c r="GN821" s="51"/>
      <c r="GO821" s="51"/>
      <c r="GP821" s="51"/>
      <c r="GQ821" s="51"/>
      <c r="GR821" s="51"/>
      <c r="GS821" s="51"/>
      <c r="GT821" s="51"/>
      <c r="GU821" s="51"/>
      <c r="GV821" s="51"/>
      <c r="GW821" s="51"/>
      <c r="GX821" s="51"/>
      <c r="GY821" s="51"/>
      <c r="GZ821" s="51"/>
      <c r="HA821" s="51"/>
      <c r="HB821" s="51"/>
      <c r="HC821" s="51"/>
      <c r="HD821" s="51"/>
      <c r="HE821" s="51"/>
      <c r="HF821" s="51"/>
      <c r="HG821" s="51"/>
      <c r="HH821" s="51"/>
      <c r="HI821" s="51"/>
      <c r="HJ821" s="51"/>
      <c r="HK821" s="51"/>
      <c r="HL821" s="51"/>
      <c r="HM821" s="51"/>
      <c r="HN821" s="51"/>
      <c r="HO821" s="51"/>
      <c r="HP821" s="51"/>
      <c r="HQ821" s="51"/>
      <c r="HR821" s="51"/>
      <c r="HS821" s="51"/>
      <c r="HT821" s="51"/>
      <c r="HU821" s="51"/>
      <c r="HV821" s="51"/>
      <c r="HW821" s="51"/>
      <c r="HX821" s="51"/>
      <c r="HY821" s="51"/>
      <c r="HZ821" s="51"/>
      <c r="IA821" s="51"/>
      <c r="IB821" s="51"/>
      <c r="IC821" s="51"/>
      <c r="ID821" s="51"/>
      <c r="IE821" s="51"/>
      <c r="IF821" s="51"/>
      <c r="IG821" s="51"/>
      <c r="IH821" s="51"/>
      <c r="II821" s="51"/>
      <c r="IJ821" s="51"/>
      <c r="IK821" s="51"/>
      <c r="IL821" s="51"/>
      <c r="IM821" s="51"/>
      <c r="IN821" s="51"/>
      <c r="IO821" s="51"/>
      <c r="IP821" s="51"/>
      <c r="IQ821" s="51"/>
      <c r="IR821" s="51"/>
      <c r="IS821" s="51"/>
      <c r="IT821" s="51"/>
      <c r="IU821" s="51"/>
    </row>
    <row r="822" spans="1:255" ht="12.75" customHeight="1" x14ac:dyDescent="0.2">
      <c r="A822" s="61"/>
      <c r="B822" s="61"/>
      <c r="C822" s="61"/>
      <c r="D822" s="61"/>
      <c r="E822" s="6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  <c r="GH822" s="51"/>
      <c r="GI822" s="51"/>
      <c r="GJ822" s="51"/>
      <c r="GK822" s="51"/>
      <c r="GL822" s="51"/>
      <c r="GM822" s="51"/>
      <c r="GN822" s="51"/>
      <c r="GO822" s="51"/>
      <c r="GP822" s="51"/>
      <c r="GQ822" s="51"/>
      <c r="GR822" s="51"/>
      <c r="GS822" s="51"/>
      <c r="GT822" s="51"/>
      <c r="GU822" s="51"/>
      <c r="GV822" s="51"/>
      <c r="GW822" s="51"/>
      <c r="GX822" s="51"/>
      <c r="GY822" s="51"/>
      <c r="GZ822" s="51"/>
      <c r="HA822" s="51"/>
      <c r="HB822" s="51"/>
      <c r="HC822" s="51"/>
      <c r="HD822" s="51"/>
      <c r="HE822" s="51"/>
      <c r="HF822" s="51"/>
      <c r="HG822" s="51"/>
      <c r="HH822" s="51"/>
      <c r="HI822" s="51"/>
      <c r="HJ822" s="51"/>
      <c r="HK822" s="51"/>
      <c r="HL822" s="51"/>
      <c r="HM822" s="51"/>
      <c r="HN822" s="51"/>
      <c r="HO822" s="51"/>
      <c r="HP822" s="51"/>
      <c r="HQ822" s="51"/>
      <c r="HR822" s="51"/>
      <c r="HS822" s="51"/>
      <c r="HT822" s="51"/>
      <c r="HU822" s="51"/>
      <c r="HV822" s="51"/>
      <c r="HW822" s="51"/>
      <c r="HX822" s="51"/>
      <c r="HY822" s="51"/>
      <c r="HZ822" s="51"/>
      <c r="IA822" s="51"/>
      <c r="IB822" s="51"/>
      <c r="IC822" s="51"/>
      <c r="ID822" s="51"/>
      <c r="IE822" s="51"/>
      <c r="IF822" s="51"/>
      <c r="IG822" s="51"/>
      <c r="IH822" s="51"/>
      <c r="II822" s="51"/>
      <c r="IJ822" s="51"/>
      <c r="IK822" s="51"/>
      <c r="IL822" s="51"/>
      <c r="IM822" s="51"/>
      <c r="IN822" s="51"/>
      <c r="IO822" s="51"/>
      <c r="IP822" s="51"/>
      <c r="IQ822" s="51"/>
      <c r="IR822" s="51"/>
      <c r="IS822" s="51"/>
      <c r="IT822" s="51"/>
      <c r="IU822" s="51"/>
    </row>
    <row r="823" spans="1:255" ht="12.75" customHeight="1" x14ac:dyDescent="0.2">
      <c r="A823" s="61"/>
      <c r="B823" s="61"/>
      <c r="C823" s="61"/>
      <c r="D823" s="61"/>
      <c r="E823" s="6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  <c r="GH823" s="51"/>
      <c r="GI823" s="51"/>
      <c r="GJ823" s="51"/>
      <c r="GK823" s="51"/>
      <c r="GL823" s="51"/>
      <c r="GM823" s="51"/>
      <c r="GN823" s="51"/>
      <c r="GO823" s="51"/>
      <c r="GP823" s="51"/>
      <c r="GQ823" s="51"/>
      <c r="GR823" s="51"/>
      <c r="GS823" s="51"/>
      <c r="GT823" s="51"/>
      <c r="GU823" s="51"/>
      <c r="GV823" s="51"/>
      <c r="GW823" s="51"/>
      <c r="GX823" s="51"/>
      <c r="GY823" s="51"/>
      <c r="GZ823" s="51"/>
      <c r="HA823" s="51"/>
      <c r="HB823" s="51"/>
      <c r="HC823" s="51"/>
      <c r="HD823" s="51"/>
      <c r="HE823" s="51"/>
      <c r="HF823" s="51"/>
      <c r="HG823" s="51"/>
      <c r="HH823" s="51"/>
      <c r="HI823" s="51"/>
      <c r="HJ823" s="51"/>
      <c r="HK823" s="51"/>
      <c r="HL823" s="51"/>
      <c r="HM823" s="51"/>
      <c r="HN823" s="51"/>
      <c r="HO823" s="51"/>
      <c r="HP823" s="51"/>
      <c r="HQ823" s="51"/>
      <c r="HR823" s="51"/>
      <c r="HS823" s="51"/>
      <c r="HT823" s="51"/>
      <c r="HU823" s="51"/>
      <c r="HV823" s="51"/>
      <c r="HW823" s="51"/>
      <c r="HX823" s="51"/>
      <c r="HY823" s="51"/>
      <c r="HZ823" s="51"/>
      <c r="IA823" s="51"/>
      <c r="IB823" s="51"/>
      <c r="IC823" s="51"/>
      <c r="ID823" s="51"/>
      <c r="IE823" s="51"/>
      <c r="IF823" s="51"/>
      <c r="IG823" s="51"/>
      <c r="IH823" s="51"/>
      <c r="II823" s="51"/>
      <c r="IJ823" s="51"/>
      <c r="IK823" s="51"/>
      <c r="IL823" s="51"/>
      <c r="IM823" s="51"/>
      <c r="IN823" s="51"/>
      <c r="IO823" s="51"/>
      <c r="IP823" s="51"/>
      <c r="IQ823" s="51"/>
      <c r="IR823" s="51"/>
      <c r="IS823" s="51"/>
      <c r="IT823" s="51"/>
      <c r="IU823" s="51"/>
    </row>
    <row r="824" spans="1:255" ht="12.75" customHeight="1" x14ac:dyDescent="0.2">
      <c r="A824" s="61"/>
      <c r="B824" s="61"/>
      <c r="C824" s="61"/>
      <c r="D824" s="61"/>
      <c r="E824" s="6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  <c r="GH824" s="51"/>
      <c r="GI824" s="51"/>
      <c r="GJ824" s="51"/>
      <c r="GK824" s="51"/>
      <c r="GL824" s="51"/>
      <c r="GM824" s="51"/>
      <c r="GN824" s="51"/>
      <c r="GO824" s="51"/>
      <c r="GP824" s="51"/>
      <c r="GQ824" s="51"/>
      <c r="GR824" s="51"/>
      <c r="GS824" s="51"/>
      <c r="GT824" s="51"/>
      <c r="GU824" s="51"/>
      <c r="GV824" s="51"/>
      <c r="GW824" s="51"/>
      <c r="GX824" s="51"/>
      <c r="GY824" s="51"/>
      <c r="GZ824" s="51"/>
      <c r="HA824" s="51"/>
      <c r="HB824" s="51"/>
      <c r="HC824" s="51"/>
      <c r="HD824" s="51"/>
      <c r="HE824" s="51"/>
      <c r="HF824" s="51"/>
      <c r="HG824" s="51"/>
      <c r="HH824" s="51"/>
      <c r="HI824" s="51"/>
      <c r="HJ824" s="51"/>
      <c r="HK824" s="51"/>
      <c r="HL824" s="51"/>
      <c r="HM824" s="51"/>
      <c r="HN824" s="51"/>
      <c r="HO824" s="51"/>
      <c r="HP824" s="51"/>
      <c r="HQ824" s="51"/>
      <c r="HR824" s="51"/>
      <c r="HS824" s="51"/>
      <c r="HT824" s="51"/>
      <c r="HU824" s="51"/>
      <c r="HV824" s="51"/>
      <c r="HW824" s="51"/>
      <c r="HX824" s="51"/>
      <c r="HY824" s="51"/>
      <c r="HZ824" s="51"/>
      <c r="IA824" s="51"/>
      <c r="IB824" s="51"/>
      <c r="IC824" s="51"/>
      <c r="ID824" s="51"/>
      <c r="IE824" s="51"/>
      <c r="IF824" s="51"/>
      <c r="IG824" s="51"/>
      <c r="IH824" s="51"/>
      <c r="II824" s="51"/>
      <c r="IJ824" s="51"/>
      <c r="IK824" s="51"/>
      <c r="IL824" s="51"/>
      <c r="IM824" s="51"/>
      <c r="IN824" s="51"/>
      <c r="IO824" s="51"/>
      <c r="IP824" s="51"/>
      <c r="IQ824" s="51"/>
      <c r="IR824" s="51"/>
      <c r="IS824" s="51"/>
      <c r="IT824" s="51"/>
      <c r="IU824" s="51"/>
    </row>
    <row r="825" spans="1:255" ht="12.75" customHeight="1" x14ac:dyDescent="0.2">
      <c r="A825" s="61"/>
      <c r="B825" s="61"/>
      <c r="C825" s="61"/>
      <c r="D825" s="61"/>
      <c r="E825" s="6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  <c r="GH825" s="51"/>
      <c r="GI825" s="51"/>
      <c r="GJ825" s="51"/>
      <c r="GK825" s="51"/>
      <c r="GL825" s="51"/>
      <c r="GM825" s="51"/>
      <c r="GN825" s="51"/>
      <c r="GO825" s="51"/>
      <c r="GP825" s="51"/>
      <c r="GQ825" s="51"/>
      <c r="GR825" s="51"/>
      <c r="GS825" s="51"/>
      <c r="GT825" s="51"/>
      <c r="GU825" s="51"/>
      <c r="GV825" s="51"/>
      <c r="GW825" s="51"/>
      <c r="GX825" s="51"/>
      <c r="GY825" s="51"/>
      <c r="GZ825" s="51"/>
      <c r="HA825" s="51"/>
      <c r="HB825" s="51"/>
      <c r="HC825" s="51"/>
      <c r="HD825" s="51"/>
      <c r="HE825" s="51"/>
      <c r="HF825" s="51"/>
      <c r="HG825" s="51"/>
      <c r="HH825" s="51"/>
      <c r="HI825" s="51"/>
      <c r="HJ825" s="51"/>
      <c r="HK825" s="51"/>
      <c r="HL825" s="51"/>
      <c r="HM825" s="51"/>
      <c r="HN825" s="51"/>
      <c r="HO825" s="51"/>
      <c r="HP825" s="51"/>
      <c r="HQ825" s="51"/>
      <c r="HR825" s="51"/>
      <c r="HS825" s="51"/>
      <c r="HT825" s="51"/>
      <c r="HU825" s="51"/>
      <c r="HV825" s="51"/>
      <c r="HW825" s="51"/>
      <c r="HX825" s="51"/>
      <c r="HY825" s="51"/>
      <c r="HZ825" s="51"/>
      <c r="IA825" s="51"/>
      <c r="IB825" s="51"/>
      <c r="IC825" s="51"/>
      <c r="ID825" s="51"/>
      <c r="IE825" s="51"/>
      <c r="IF825" s="51"/>
      <c r="IG825" s="51"/>
      <c r="IH825" s="51"/>
      <c r="II825" s="51"/>
      <c r="IJ825" s="51"/>
      <c r="IK825" s="51"/>
      <c r="IL825" s="51"/>
      <c r="IM825" s="51"/>
      <c r="IN825" s="51"/>
      <c r="IO825" s="51"/>
      <c r="IP825" s="51"/>
      <c r="IQ825" s="51"/>
      <c r="IR825" s="51"/>
      <c r="IS825" s="51"/>
      <c r="IT825" s="51"/>
      <c r="IU825" s="51"/>
    </row>
    <row r="826" spans="1:255" ht="12.75" customHeight="1" x14ac:dyDescent="0.2">
      <c r="A826" s="61"/>
      <c r="B826" s="61"/>
      <c r="C826" s="61"/>
      <c r="D826" s="61"/>
      <c r="E826" s="6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  <c r="GH826" s="51"/>
      <c r="GI826" s="51"/>
      <c r="GJ826" s="51"/>
      <c r="GK826" s="51"/>
      <c r="GL826" s="51"/>
      <c r="GM826" s="51"/>
      <c r="GN826" s="51"/>
      <c r="GO826" s="51"/>
      <c r="GP826" s="51"/>
      <c r="GQ826" s="51"/>
      <c r="GR826" s="51"/>
      <c r="GS826" s="51"/>
      <c r="GT826" s="51"/>
      <c r="GU826" s="51"/>
      <c r="GV826" s="51"/>
      <c r="GW826" s="51"/>
      <c r="GX826" s="51"/>
      <c r="GY826" s="51"/>
      <c r="GZ826" s="51"/>
      <c r="HA826" s="51"/>
      <c r="HB826" s="51"/>
      <c r="HC826" s="51"/>
      <c r="HD826" s="51"/>
      <c r="HE826" s="51"/>
      <c r="HF826" s="51"/>
      <c r="HG826" s="51"/>
      <c r="HH826" s="51"/>
      <c r="HI826" s="51"/>
      <c r="HJ826" s="51"/>
      <c r="HK826" s="51"/>
      <c r="HL826" s="51"/>
      <c r="HM826" s="51"/>
      <c r="HN826" s="51"/>
      <c r="HO826" s="51"/>
      <c r="HP826" s="51"/>
      <c r="HQ826" s="51"/>
      <c r="HR826" s="51"/>
      <c r="HS826" s="51"/>
      <c r="HT826" s="51"/>
      <c r="HU826" s="51"/>
      <c r="HV826" s="51"/>
      <c r="HW826" s="51"/>
      <c r="HX826" s="51"/>
      <c r="HY826" s="51"/>
      <c r="HZ826" s="51"/>
      <c r="IA826" s="51"/>
      <c r="IB826" s="51"/>
      <c r="IC826" s="51"/>
      <c r="ID826" s="51"/>
      <c r="IE826" s="51"/>
      <c r="IF826" s="51"/>
      <c r="IG826" s="51"/>
      <c r="IH826" s="51"/>
      <c r="II826" s="51"/>
      <c r="IJ826" s="51"/>
      <c r="IK826" s="51"/>
      <c r="IL826" s="51"/>
      <c r="IM826" s="51"/>
      <c r="IN826" s="51"/>
      <c r="IO826" s="51"/>
      <c r="IP826" s="51"/>
      <c r="IQ826" s="51"/>
      <c r="IR826" s="51"/>
      <c r="IS826" s="51"/>
      <c r="IT826" s="51"/>
      <c r="IU826" s="51"/>
    </row>
    <row r="827" spans="1:255" ht="12.75" customHeight="1" x14ac:dyDescent="0.2">
      <c r="A827" s="61"/>
      <c r="B827" s="61"/>
      <c r="C827" s="61"/>
      <c r="D827" s="61"/>
      <c r="E827" s="6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  <c r="GH827" s="51"/>
      <c r="GI827" s="51"/>
      <c r="GJ827" s="51"/>
      <c r="GK827" s="51"/>
      <c r="GL827" s="51"/>
      <c r="GM827" s="51"/>
      <c r="GN827" s="51"/>
      <c r="GO827" s="51"/>
      <c r="GP827" s="51"/>
      <c r="GQ827" s="51"/>
      <c r="GR827" s="51"/>
      <c r="GS827" s="51"/>
      <c r="GT827" s="51"/>
      <c r="GU827" s="51"/>
      <c r="GV827" s="51"/>
      <c r="GW827" s="51"/>
      <c r="GX827" s="51"/>
      <c r="GY827" s="51"/>
      <c r="GZ827" s="51"/>
      <c r="HA827" s="51"/>
      <c r="HB827" s="51"/>
      <c r="HC827" s="51"/>
      <c r="HD827" s="51"/>
      <c r="HE827" s="51"/>
      <c r="HF827" s="51"/>
      <c r="HG827" s="51"/>
      <c r="HH827" s="51"/>
      <c r="HI827" s="51"/>
      <c r="HJ827" s="51"/>
      <c r="HK827" s="51"/>
      <c r="HL827" s="51"/>
      <c r="HM827" s="51"/>
      <c r="HN827" s="51"/>
      <c r="HO827" s="51"/>
      <c r="HP827" s="51"/>
      <c r="HQ827" s="51"/>
      <c r="HR827" s="51"/>
      <c r="HS827" s="51"/>
      <c r="HT827" s="51"/>
      <c r="HU827" s="51"/>
      <c r="HV827" s="51"/>
      <c r="HW827" s="51"/>
      <c r="HX827" s="51"/>
      <c r="HY827" s="51"/>
      <c r="HZ827" s="51"/>
      <c r="IA827" s="51"/>
      <c r="IB827" s="51"/>
      <c r="IC827" s="51"/>
      <c r="ID827" s="51"/>
      <c r="IE827" s="51"/>
      <c r="IF827" s="51"/>
      <c r="IG827" s="51"/>
      <c r="IH827" s="51"/>
      <c r="II827" s="51"/>
      <c r="IJ827" s="51"/>
      <c r="IK827" s="51"/>
      <c r="IL827" s="51"/>
      <c r="IM827" s="51"/>
      <c r="IN827" s="51"/>
      <c r="IO827" s="51"/>
      <c r="IP827" s="51"/>
      <c r="IQ827" s="51"/>
      <c r="IR827" s="51"/>
      <c r="IS827" s="51"/>
      <c r="IT827" s="51"/>
      <c r="IU827" s="51"/>
    </row>
    <row r="828" spans="1:255" ht="12.75" customHeight="1" x14ac:dyDescent="0.2">
      <c r="A828" s="61"/>
      <c r="B828" s="61"/>
      <c r="C828" s="61"/>
      <c r="D828" s="61"/>
      <c r="E828" s="6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  <c r="GH828" s="51"/>
      <c r="GI828" s="51"/>
      <c r="GJ828" s="51"/>
      <c r="GK828" s="51"/>
      <c r="GL828" s="51"/>
      <c r="GM828" s="51"/>
      <c r="GN828" s="51"/>
      <c r="GO828" s="51"/>
      <c r="GP828" s="51"/>
      <c r="GQ828" s="51"/>
      <c r="GR828" s="51"/>
      <c r="GS828" s="51"/>
      <c r="GT828" s="51"/>
      <c r="GU828" s="51"/>
      <c r="GV828" s="51"/>
      <c r="GW828" s="51"/>
      <c r="GX828" s="51"/>
      <c r="GY828" s="51"/>
      <c r="GZ828" s="51"/>
      <c r="HA828" s="51"/>
      <c r="HB828" s="51"/>
      <c r="HC828" s="51"/>
      <c r="HD828" s="51"/>
      <c r="HE828" s="51"/>
      <c r="HF828" s="51"/>
      <c r="HG828" s="51"/>
      <c r="HH828" s="51"/>
      <c r="HI828" s="51"/>
      <c r="HJ828" s="51"/>
      <c r="HK828" s="51"/>
      <c r="HL828" s="51"/>
      <c r="HM828" s="51"/>
      <c r="HN828" s="51"/>
      <c r="HO828" s="51"/>
      <c r="HP828" s="51"/>
      <c r="HQ828" s="51"/>
      <c r="HR828" s="51"/>
      <c r="HS828" s="51"/>
      <c r="HT828" s="51"/>
      <c r="HU828" s="51"/>
      <c r="HV828" s="51"/>
      <c r="HW828" s="51"/>
      <c r="HX828" s="51"/>
      <c r="HY828" s="51"/>
      <c r="HZ828" s="51"/>
      <c r="IA828" s="51"/>
      <c r="IB828" s="51"/>
      <c r="IC828" s="51"/>
      <c r="ID828" s="51"/>
      <c r="IE828" s="51"/>
      <c r="IF828" s="51"/>
      <c r="IG828" s="51"/>
      <c r="IH828" s="51"/>
      <c r="II828" s="51"/>
      <c r="IJ828" s="51"/>
      <c r="IK828" s="51"/>
      <c r="IL828" s="51"/>
      <c r="IM828" s="51"/>
      <c r="IN828" s="51"/>
      <c r="IO828" s="51"/>
      <c r="IP828" s="51"/>
      <c r="IQ828" s="51"/>
      <c r="IR828" s="51"/>
      <c r="IS828" s="51"/>
      <c r="IT828" s="51"/>
      <c r="IU828" s="51"/>
    </row>
    <row r="829" spans="1:255" ht="12.75" customHeight="1" x14ac:dyDescent="0.2">
      <c r="A829" s="61"/>
      <c r="B829" s="61"/>
      <c r="C829" s="61"/>
      <c r="D829" s="61"/>
      <c r="E829" s="6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  <c r="GH829" s="51"/>
      <c r="GI829" s="51"/>
      <c r="GJ829" s="51"/>
      <c r="GK829" s="51"/>
      <c r="GL829" s="51"/>
      <c r="GM829" s="51"/>
      <c r="GN829" s="51"/>
      <c r="GO829" s="51"/>
      <c r="GP829" s="51"/>
      <c r="GQ829" s="51"/>
      <c r="GR829" s="51"/>
      <c r="GS829" s="51"/>
      <c r="GT829" s="51"/>
      <c r="GU829" s="51"/>
      <c r="GV829" s="51"/>
      <c r="GW829" s="51"/>
      <c r="GX829" s="51"/>
      <c r="GY829" s="51"/>
      <c r="GZ829" s="51"/>
      <c r="HA829" s="51"/>
      <c r="HB829" s="51"/>
      <c r="HC829" s="51"/>
      <c r="HD829" s="51"/>
      <c r="HE829" s="51"/>
      <c r="HF829" s="51"/>
      <c r="HG829" s="51"/>
      <c r="HH829" s="51"/>
      <c r="HI829" s="51"/>
      <c r="HJ829" s="51"/>
      <c r="HK829" s="51"/>
      <c r="HL829" s="51"/>
      <c r="HM829" s="51"/>
      <c r="HN829" s="51"/>
      <c r="HO829" s="51"/>
      <c r="HP829" s="51"/>
      <c r="HQ829" s="51"/>
      <c r="HR829" s="51"/>
      <c r="HS829" s="51"/>
      <c r="HT829" s="51"/>
      <c r="HU829" s="51"/>
      <c r="HV829" s="51"/>
      <c r="HW829" s="51"/>
      <c r="HX829" s="51"/>
      <c r="HY829" s="51"/>
      <c r="HZ829" s="51"/>
      <c r="IA829" s="51"/>
      <c r="IB829" s="51"/>
      <c r="IC829" s="51"/>
      <c r="ID829" s="51"/>
      <c r="IE829" s="51"/>
      <c r="IF829" s="51"/>
      <c r="IG829" s="51"/>
      <c r="IH829" s="51"/>
      <c r="II829" s="51"/>
      <c r="IJ829" s="51"/>
      <c r="IK829" s="51"/>
      <c r="IL829" s="51"/>
      <c r="IM829" s="51"/>
      <c r="IN829" s="51"/>
      <c r="IO829" s="51"/>
      <c r="IP829" s="51"/>
      <c r="IQ829" s="51"/>
      <c r="IR829" s="51"/>
      <c r="IS829" s="51"/>
      <c r="IT829" s="51"/>
      <c r="IU829" s="51"/>
    </row>
    <row r="830" spans="1:255" ht="12.75" customHeight="1" x14ac:dyDescent="0.2">
      <c r="A830" s="61"/>
      <c r="B830" s="61"/>
      <c r="C830" s="61"/>
      <c r="D830" s="61"/>
      <c r="E830" s="6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  <c r="GH830" s="51"/>
      <c r="GI830" s="51"/>
      <c r="GJ830" s="51"/>
      <c r="GK830" s="51"/>
      <c r="GL830" s="51"/>
      <c r="GM830" s="51"/>
      <c r="GN830" s="51"/>
      <c r="GO830" s="51"/>
      <c r="GP830" s="51"/>
      <c r="GQ830" s="51"/>
      <c r="GR830" s="51"/>
      <c r="GS830" s="51"/>
      <c r="GT830" s="51"/>
      <c r="GU830" s="51"/>
      <c r="GV830" s="51"/>
      <c r="GW830" s="51"/>
      <c r="GX830" s="51"/>
      <c r="GY830" s="51"/>
      <c r="GZ830" s="51"/>
      <c r="HA830" s="51"/>
      <c r="HB830" s="51"/>
      <c r="HC830" s="51"/>
      <c r="HD830" s="51"/>
      <c r="HE830" s="51"/>
      <c r="HF830" s="51"/>
      <c r="HG830" s="51"/>
      <c r="HH830" s="51"/>
      <c r="HI830" s="51"/>
      <c r="HJ830" s="51"/>
      <c r="HK830" s="51"/>
      <c r="HL830" s="51"/>
      <c r="HM830" s="51"/>
      <c r="HN830" s="51"/>
      <c r="HO830" s="51"/>
      <c r="HP830" s="51"/>
      <c r="HQ830" s="51"/>
      <c r="HR830" s="51"/>
      <c r="HS830" s="51"/>
      <c r="HT830" s="51"/>
      <c r="HU830" s="51"/>
      <c r="HV830" s="51"/>
      <c r="HW830" s="51"/>
      <c r="HX830" s="51"/>
      <c r="HY830" s="51"/>
      <c r="HZ830" s="51"/>
      <c r="IA830" s="51"/>
      <c r="IB830" s="51"/>
      <c r="IC830" s="51"/>
      <c r="ID830" s="51"/>
      <c r="IE830" s="51"/>
      <c r="IF830" s="51"/>
      <c r="IG830" s="51"/>
      <c r="IH830" s="51"/>
      <c r="II830" s="51"/>
      <c r="IJ830" s="51"/>
      <c r="IK830" s="51"/>
      <c r="IL830" s="51"/>
      <c r="IM830" s="51"/>
      <c r="IN830" s="51"/>
      <c r="IO830" s="51"/>
      <c r="IP830" s="51"/>
      <c r="IQ830" s="51"/>
      <c r="IR830" s="51"/>
      <c r="IS830" s="51"/>
      <c r="IT830" s="51"/>
      <c r="IU830" s="51"/>
    </row>
    <row r="831" spans="1:255" ht="12.75" customHeight="1" x14ac:dyDescent="0.2">
      <c r="A831" s="61"/>
      <c r="B831" s="61"/>
      <c r="C831" s="61"/>
      <c r="D831" s="61"/>
      <c r="E831" s="6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  <c r="GH831" s="51"/>
      <c r="GI831" s="51"/>
      <c r="GJ831" s="51"/>
      <c r="GK831" s="51"/>
      <c r="GL831" s="51"/>
      <c r="GM831" s="51"/>
      <c r="GN831" s="51"/>
      <c r="GO831" s="51"/>
      <c r="GP831" s="51"/>
      <c r="GQ831" s="51"/>
      <c r="GR831" s="51"/>
      <c r="GS831" s="51"/>
      <c r="GT831" s="51"/>
      <c r="GU831" s="51"/>
      <c r="GV831" s="51"/>
      <c r="GW831" s="51"/>
      <c r="GX831" s="51"/>
      <c r="GY831" s="51"/>
      <c r="GZ831" s="51"/>
      <c r="HA831" s="51"/>
      <c r="HB831" s="51"/>
      <c r="HC831" s="51"/>
      <c r="HD831" s="51"/>
      <c r="HE831" s="51"/>
      <c r="HF831" s="51"/>
      <c r="HG831" s="51"/>
      <c r="HH831" s="51"/>
      <c r="HI831" s="51"/>
      <c r="HJ831" s="51"/>
      <c r="HK831" s="51"/>
      <c r="HL831" s="51"/>
      <c r="HM831" s="51"/>
      <c r="HN831" s="51"/>
      <c r="HO831" s="51"/>
      <c r="HP831" s="51"/>
      <c r="HQ831" s="51"/>
      <c r="HR831" s="51"/>
      <c r="HS831" s="51"/>
      <c r="HT831" s="51"/>
      <c r="HU831" s="51"/>
      <c r="HV831" s="51"/>
      <c r="HW831" s="51"/>
      <c r="HX831" s="51"/>
      <c r="HY831" s="51"/>
      <c r="HZ831" s="51"/>
      <c r="IA831" s="51"/>
      <c r="IB831" s="51"/>
      <c r="IC831" s="51"/>
      <c r="ID831" s="51"/>
      <c r="IE831" s="51"/>
      <c r="IF831" s="51"/>
      <c r="IG831" s="51"/>
      <c r="IH831" s="51"/>
      <c r="II831" s="51"/>
      <c r="IJ831" s="51"/>
      <c r="IK831" s="51"/>
      <c r="IL831" s="51"/>
      <c r="IM831" s="51"/>
      <c r="IN831" s="51"/>
      <c r="IO831" s="51"/>
      <c r="IP831" s="51"/>
      <c r="IQ831" s="51"/>
      <c r="IR831" s="51"/>
      <c r="IS831" s="51"/>
      <c r="IT831" s="51"/>
      <c r="IU831" s="51"/>
    </row>
    <row r="832" spans="1:255" ht="12.75" customHeight="1" x14ac:dyDescent="0.2">
      <c r="A832" s="61"/>
      <c r="B832" s="61"/>
      <c r="C832" s="61"/>
      <c r="D832" s="61"/>
      <c r="E832" s="6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  <c r="GH832" s="51"/>
      <c r="GI832" s="51"/>
      <c r="GJ832" s="51"/>
      <c r="GK832" s="51"/>
      <c r="GL832" s="51"/>
      <c r="GM832" s="51"/>
      <c r="GN832" s="51"/>
      <c r="GO832" s="51"/>
      <c r="GP832" s="51"/>
      <c r="GQ832" s="51"/>
      <c r="GR832" s="51"/>
      <c r="GS832" s="51"/>
      <c r="GT832" s="51"/>
      <c r="GU832" s="51"/>
      <c r="GV832" s="51"/>
      <c r="GW832" s="51"/>
      <c r="GX832" s="51"/>
      <c r="GY832" s="51"/>
      <c r="GZ832" s="51"/>
      <c r="HA832" s="51"/>
      <c r="HB832" s="51"/>
      <c r="HC832" s="51"/>
      <c r="HD832" s="51"/>
      <c r="HE832" s="51"/>
      <c r="HF832" s="51"/>
      <c r="HG832" s="51"/>
      <c r="HH832" s="51"/>
      <c r="HI832" s="51"/>
      <c r="HJ832" s="51"/>
      <c r="HK832" s="51"/>
      <c r="HL832" s="51"/>
      <c r="HM832" s="51"/>
      <c r="HN832" s="51"/>
      <c r="HO832" s="51"/>
      <c r="HP832" s="51"/>
      <c r="HQ832" s="51"/>
      <c r="HR832" s="51"/>
      <c r="HS832" s="51"/>
      <c r="HT832" s="51"/>
      <c r="HU832" s="51"/>
      <c r="HV832" s="51"/>
      <c r="HW832" s="51"/>
      <c r="HX832" s="51"/>
      <c r="HY832" s="51"/>
      <c r="HZ832" s="51"/>
      <c r="IA832" s="51"/>
      <c r="IB832" s="51"/>
      <c r="IC832" s="51"/>
      <c r="ID832" s="51"/>
      <c r="IE832" s="51"/>
      <c r="IF832" s="51"/>
      <c r="IG832" s="51"/>
      <c r="IH832" s="51"/>
      <c r="II832" s="51"/>
      <c r="IJ832" s="51"/>
      <c r="IK832" s="51"/>
      <c r="IL832" s="51"/>
      <c r="IM832" s="51"/>
      <c r="IN832" s="51"/>
      <c r="IO832" s="51"/>
      <c r="IP832" s="51"/>
      <c r="IQ832" s="51"/>
      <c r="IR832" s="51"/>
      <c r="IS832" s="51"/>
      <c r="IT832" s="51"/>
      <c r="IU832" s="51"/>
    </row>
    <row r="833" spans="1:255" ht="12.75" customHeight="1" x14ac:dyDescent="0.2">
      <c r="A833" s="61"/>
      <c r="B833" s="61"/>
      <c r="C833" s="61"/>
      <c r="D833" s="61"/>
      <c r="E833" s="6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  <c r="GH833" s="51"/>
      <c r="GI833" s="51"/>
      <c r="GJ833" s="51"/>
      <c r="GK833" s="51"/>
      <c r="GL833" s="51"/>
      <c r="GM833" s="51"/>
      <c r="GN833" s="51"/>
      <c r="GO833" s="51"/>
      <c r="GP833" s="51"/>
      <c r="GQ833" s="51"/>
      <c r="GR833" s="51"/>
      <c r="GS833" s="51"/>
      <c r="GT833" s="51"/>
      <c r="GU833" s="51"/>
      <c r="GV833" s="51"/>
      <c r="GW833" s="51"/>
      <c r="GX833" s="51"/>
      <c r="GY833" s="51"/>
      <c r="GZ833" s="51"/>
      <c r="HA833" s="51"/>
      <c r="HB833" s="51"/>
      <c r="HC833" s="51"/>
      <c r="HD833" s="51"/>
      <c r="HE833" s="51"/>
      <c r="HF833" s="51"/>
      <c r="HG833" s="51"/>
      <c r="HH833" s="51"/>
      <c r="HI833" s="51"/>
      <c r="HJ833" s="51"/>
      <c r="HK833" s="51"/>
      <c r="HL833" s="51"/>
      <c r="HM833" s="51"/>
      <c r="HN833" s="51"/>
      <c r="HO833" s="51"/>
      <c r="HP833" s="51"/>
      <c r="HQ833" s="51"/>
      <c r="HR833" s="51"/>
      <c r="HS833" s="51"/>
      <c r="HT833" s="51"/>
      <c r="HU833" s="51"/>
      <c r="HV833" s="51"/>
      <c r="HW833" s="51"/>
      <c r="HX833" s="51"/>
      <c r="HY833" s="51"/>
      <c r="HZ833" s="51"/>
      <c r="IA833" s="51"/>
      <c r="IB833" s="51"/>
      <c r="IC833" s="51"/>
      <c r="ID833" s="51"/>
      <c r="IE833" s="51"/>
      <c r="IF833" s="51"/>
      <c r="IG833" s="51"/>
      <c r="IH833" s="51"/>
      <c r="II833" s="51"/>
      <c r="IJ833" s="51"/>
      <c r="IK833" s="51"/>
      <c r="IL833" s="51"/>
      <c r="IM833" s="51"/>
      <c r="IN833" s="51"/>
      <c r="IO833" s="51"/>
      <c r="IP833" s="51"/>
      <c r="IQ833" s="51"/>
      <c r="IR833" s="51"/>
      <c r="IS833" s="51"/>
      <c r="IT833" s="51"/>
      <c r="IU833" s="51"/>
    </row>
    <row r="834" spans="1:255" ht="12.75" customHeight="1" x14ac:dyDescent="0.2">
      <c r="A834" s="61"/>
      <c r="B834" s="61"/>
      <c r="C834" s="61"/>
      <c r="D834" s="61"/>
      <c r="E834" s="6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  <c r="GH834" s="51"/>
      <c r="GI834" s="51"/>
      <c r="GJ834" s="51"/>
      <c r="GK834" s="51"/>
      <c r="GL834" s="51"/>
      <c r="GM834" s="51"/>
      <c r="GN834" s="51"/>
      <c r="GO834" s="51"/>
      <c r="GP834" s="51"/>
      <c r="GQ834" s="51"/>
      <c r="GR834" s="51"/>
      <c r="GS834" s="51"/>
      <c r="GT834" s="51"/>
      <c r="GU834" s="51"/>
      <c r="GV834" s="51"/>
      <c r="GW834" s="51"/>
      <c r="GX834" s="51"/>
      <c r="GY834" s="51"/>
      <c r="GZ834" s="51"/>
      <c r="HA834" s="51"/>
      <c r="HB834" s="51"/>
      <c r="HC834" s="51"/>
      <c r="HD834" s="51"/>
      <c r="HE834" s="51"/>
      <c r="HF834" s="51"/>
      <c r="HG834" s="51"/>
      <c r="HH834" s="51"/>
      <c r="HI834" s="51"/>
      <c r="HJ834" s="51"/>
      <c r="HK834" s="51"/>
      <c r="HL834" s="51"/>
      <c r="HM834" s="51"/>
      <c r="HN834" s="51"/>
      <c r="HO834" s="51"/>
      <c r="HP834" s="51"/>
      <c r="HQ834" s="51"/>
      <c r="HR834" s="51"/>
      <c r="HS834" s="51"/>
      <c r="HT834" s="51"/>
      <c r="HU834" s="51"/>
      <c r="HV834" s="51"/>
      <c r="HW834" s="51"/>
      <c r="HX834" s="51"/>
      <c r="HY834" s="51"/>
      <c r="HZ834" s="51"/>
      <c r="IA834" s="51"/>
      <c r="IB834" s="51"/>
      <c r="IC834" s="51"/>
      <c r="ID834" s="51"/>
      <c r="IE834" s="51"/>
      <c r="IF834" s="51"/>
      <c r="IG834" s="51"/>
      <c r="IH834" s="51"/>
      <c r="II834" s="51"/>
      <c r="IJ834" s="51"/>
      <c r="IK834" s="51"/>
      <c r="IL834" s="51"/>
      <c r="IM834" s="51"/>
      <c r="IN834" s="51"/>
      <c r="IO834" s="51"/>
      <c r="IP834" s="51"/>
      <c r="IQ834" s="51"/>
      <c r="IR834" s="51"/>
      <c r="IS834" s="51"/>
      <c r="IT834" s="51"/>
      <c r="IU834" s="51"/>
    </row>
    <row r="835" spans="1:255" ht="12.75" customHeight="1" x14ac:dyDescent="0.2">
      <c r="A835" s="61"/>
      <c r="B835" s="61"/>
      <c r="C835" s="61"/>
      <c r="D835" s="61"/>
      <c r="E835" s="6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  <c r="GH835" s="51"/>
      <c r="GI835" s="51"/>
      <c r="GJ835" s="51"/>
      <c r="GK835" s="51"/>
      <c r="GL835" s="51"/>
      <c r="GM835" s="51"/>
      <c r="GN835" s="51"/>
      <c r="GO835" s="51"/>
      <c r="GP835" s="51"/>
      <c r="GQ835" s="51"/>
      <c r="GR835" s="51"/>
      <c r="GS835" s="51"/>
      <c r="GT835" s="51"/>
      <c r="GU835" s="51"/>
      <c r="GV835" s="51"/>
      <c r="GW835" s="51"/>
      <c r="GX835" s="51"/>
      <c r="GY835" s="51"/>
      <c r="GZ835" s="51"/>
      <c r="HA835" s="51"/>
      <c r="HB835" s="51"/>
      <c r="HC835" s="51"/>
      <c r="HD835" s="51"/>
      <c r="HE835" s="51"/>
      <c r="HF835" s="51"/>
      <c r="HG835" s="51"/>
      <c r="HH835" s="51"/>
      <c r="HI835" s="51"/>
      <c r="HJ835" s="51"/>
      <c r="HK835" s="51"/>
      <c r="HL835" s="51"/>
      <c r="HM835" s="51"/>
      <c r="HN835" s="51"/>
      <c r="HO835" s="51"/>
      <c r="HP835" s="51"/>
      <c r="HQ835" s="51"/>
      <c r="HR835" s="51"/>
      <c r="HS835" s="51"/>
      <c r="HT835" s="51"/>
      <c r="HU835" s="51"/>
      <c r="HV835" s="51"/>
      <c r="HW835" s="51"/>
      <c r="HX835" s="51"/>
      <c r="HY835" s="51"/>
      <c r="HZ835" s="51"/>
      <c r="IA835" s="51"/>
      <c r="IB835" s="51"/>
      <c r="IC835" s="51"/>
      <c r="ID835" s="51"/>
      <c r="IE835" s="51"/>
      <c r="IF835" s="51"/>
      <c r="IG835" s="51"/>
      <c r="IH835" s="51"/>
      <c r="II835" s="51"/>
      <c r="IJ835" s="51"/>
      <c r="IK835" s="51"/>
      <c r="IL835" s="51"/>
      <c r="IM835" s="51"/>
      <c r="IN835" s="51"/>
      <c r="IO835" s="51"/>
      <c r="IP835" s="51"/>
      <c r="IQ835" s="51"/>
      <c r="IR835" s="51"/>
      <c r="IS835" s="51"/>
      <c r="IT835" s="51"/>
      <c r="IU835" s="51"/>
    </row>
    <row r="836" spans="1:255" ht="12.75" customHeight="1" x14ac:dyDescent="0.2">
      <c r="A836" s="61"/>
      <c r="B836" s="61"/>
      <c r="C836" s="61"/>
      <c r="D836" s="61"/>
      <c r="E836" s="6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  <c r="GH836" s="51"/>
      <c r="GI836" s="51"/>
      <c r="GJ836" s="51"/>
      <c r="GK836" s="51"/>
      <c r="GL836" s="51"/>
      <c r="GM836" s="51"/>
      <c r="GN836" s="51"/>
      <c r="GO836" s="51"/>
      <c r="GP836" s="51"/>
      <c r="GQ836" s="51"/>
      <c r="GR836" s="51"/>
      <c r="GS836" s="51"/>
      <c r="GT836" s="51"/>
      <c r="GU836" s="51"/>
      <c r="GV836" s="51"/>
      <c r="GW836" s="51"/>
      <c r="GX836" s="51"/>
      <c r="GY836" s="51"/>
      <c r="GZ836" s="51"/>
      <c r="HA836" s="51"/>
      <c r="HB836" s="51"/>
      <c r="HC836" s="51"/>
      <c r="HD836" s="51"/>
      <c r="HE836" s="51"/>
      <c r="HF836" s="51"/>
      <c r="HG836" s="51"/>
      <c r="HH836" s="51"/>
      <c r="HI836" s="51"/>
      <c r="HJ836" s="51"/>
      <c r="HK836" s="51"/>
      <c r="HL836" s="51"/>
      <c r="HM836" s="51"/>
      <c r="HN836" s="51"/>
      <c r="HO836" s="51"/>
      <c r="HP836" s="51"/>
      <c r="HQ836" s="51"/>
      <c r="HR836" s="51"/>
      <c r="HS836" s="51"/>
      <c r="HT836" s="51"/>
      <c r="HU836" s="51"/>
      <c r="HV836" s="51"/>
      <c r="HW836" s="51"/>
      <c r="HX836" s="51"/>
      <c r="HY836" s="51"/>
      <c r="HZ836" s="51"/>
      <c r="IA836" s="51"/>
      <c r="IB836" s="51"/>
      <c r="IC836" s="51"/>
      <c r="ID836" s="51"/>
      <c r="IE836" s="51"/>
      <c r="IF836" s="51"/>
      <c r="IG836" s="51"/>
      <c r="IH836" s="51"/>
      <c r="II836" s="51"/>
      <c r="IJ836" s="51"/>
      <c r="IK836" s="51"/>
      <c r="IL836" s="51"/>
      <c r="IM836" s="51"/>
      <c r="IN836" s="51"/>
      <c r="IO836" s="51"/>
      <c r="IP836" s="51"/>
      <c r="IQ836" s="51"/>
      <c r="IR836" s="51"/>
      <c r="IS836" s="51"/>
      <c r="IT836" s="51"/>
      <c r="IU836" s="51"/>
    </row>
    <row r="837" spans="1:255" ht="12.75" customHeight="1" x14ac:dyDescent="0.2">
      <c r="A837" s="61"/>
      <c r="B837" s="61"/>
      <c r="C837" s="61"/>
      <c r="D837" s="61"/>
      <c r="E837" s="6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  <c r="GH837" s="51"/>
      <c r="GI837" s="51"/>
      <c r="GJ837" s="51"/>
      <c r="GK837" s="51"/>
      <c r="GL837" s="51"/>
      <c r="GM837" s="51"/>
      <c r="GN837" s="51"/>
      <c r="GO837" s="51"/>
      <c r="GP837" s="51"/>
      <c r="GQ837" s="51"/>
      <c r="GR837" s="51"/>
      <c r="GS837" s="51"/>
      <c r="GT837" s="51"/>
      <c r="GU837" s="51"/>
      <c r="GV837" s="51"/>
      <c r="GW837" s="51"/>
      <c r="GX837" s="51"/>
      <c r="GY837" s="51"/>
      <c r="GZ837" s="51"/>
      <c r="HA837" s="51"/>
      <c r="HB837" s="51"/>
      <c r="HC837" s="51"/>
      <c r="HD837" s="51"/>
      <c r="HE837" s="51"/>
      <c r="HF837" s="51"/>
      <c r="HG837" s="51"/>
      <c r="HH837" s="51"/>
      <c r="HI837" s="51"/>
      <c r="HJ837" s="51"/>
      <c r="HK837" s="51"/>
      <c r="HL837" s="51"/>
      <c r="HM837" s="51"/>
      <c r="HN837" s="51"/>
      <c r="HO837" s="51"/>
      <c r="HP837" s="51"/>
      <c r="HQ837" s="51"/>
      <c r="HR837" s="51"/>
      <c r="HS837" s="51"/>
      <c r="HT837" s="51"/>
      <c r="HU837" s="51"/>
      <c r="HV837" s="51"/>
      <c r="HW837" s="51"/>
      <c r="HX837" s="51"/>
      <c r="HY837" s="51"/>
      <c r="HZ837" s="51"/>
      <c r="IA837" s="51"/>
      <c r="IB837" s="51"/>
      <c r="IC837" s="51"/>
      <c r="ID837" s="51"/>
      <c r="IE837" s="51"/>
      <c r="IF837" s="51"/>
      <c r="IG837" s="51"/>
      <c r="IH837" s="51"/>
      <c r="II837" s="51"/>
      <c r="IJ837" s="51"/>
      <c r="IK837" s="51"/>
      <c r="IL837" s="51"/>
      <c r="IM837" s="51"/>
      <c r="IN837" s="51"/>
      <c r="IO837" s="51"/>
      <c r="IP837" s="51"/>
      <c r="IQ837" s="51"/>
      <c r="IR837" s="51"/>
      <c r="IS837" s="51"/>
      <c r="IT837" s="51"/>
      <c r="IU837" s="51"/>
    </row>
    <row r="838" spans="1:255" ht="12.75" customHeight="1" x14ac:dyDescent="0.2">
      <c r="A838" s="61"/>
      <c r="B838" s="61"/>
      <c r="C838" s="61"/>
      <c r="D838" s="61"/>
      <c r="E838" s="6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  <c r="GH838" s="51"/>
      <c r="GI838" s="51"/>
      <c r="GJ838" s="51"/>
      <c r="GK838" s="51"/>
      <c r="GL838" s="51"/>
      <c r="GM838" s="51"/>
      <c r="GN838" s="51"/>
      <c r="GO838" s="51"/>
      <c r="GP838" s="51"/>
      <c r="GQ838" s="51"/>
      <c r="GR838" s="51"/>
      <c r="GS838" s="51"/>
      <c r="GT838" s="51"/>
      <c r="GU838" s="51"/>
      <c r="GV838" s="51"/>
      <c r="GW838" s="51"/>
      <c r="GX838" s="51"/>
      <c r="GY838" s="51"/>
      <c r="GZ838" s="51"/>
      <c r="HA838" s="51"/>
      <c r="HB838" s="51"/>
      <c r="HC838" s="51"/>
      <c r="HD838" s="51"/>
      <c r="HE838" s="51"/>
      <c r="HF838" s="51"/>
      <c r="HG838" s="51"/>
      <c r="HH838" s="51"/>
      <c r="HI838" s="51"/>
      <c r="HJ838" s="51"/>
      <c r="HK838" s="51"/>
      <c r="HL838" s="51"/>
      <c r="HM838" s="51"/>
      <c r="HN838" s="51"/>
      <c r="HO838" s="51"/>
      <c r="HP838" s="51"/>
      <c r="HQ838" s="51"/>
      <c r="HR838" s="51"/>
      <c r="HS838" s="51"/>
      <c r="HT838" s="51"/>
      <c r="HU838" s="51"/>
      <c r="HV838" s="51"/>
      <c r="HW838" s="51"/>
      <c r="HX838" s="51"/>
      <c r="HY838" s="51"/>
      <c r="HZ838" s="51"/>
      <c r="IA838" s="51"/>
      <c r="IB838" s="51"/>
      <c r="IC838" s="51"/>
      <c r="ID838" s="51"/>
      <c r="IE838" s="51"/>
      <c r="IF838" s="51"/>
      <c r="IG838" s="51"/>
      <c r="IH838" s="51"/>
      <c r="II838" s="51"/>
      <c r="IJ838" s="51"/>
      <c r="IK838" s="51"/>
      <c r="IL838" s="51"/>
      <c r="IM838" s="51"/>
      <c r="IN838" s="51"/>
      <c r="IO838" s="51"/>
      <c r="IP838" s="51"/>
      <c r="IQ838" s="51"/>
      <c r="IR838" s="51"/>
      <c r="IS838" s="51"/>
      <c r="IT838" s="51"/>
      <c r="IU838" s="51"/>
    </row>
    <row r="839" spans="1:255" ht="12.75" customHeight="1" x14ac:dyDescent="0.2">
      <c r="A839" s="61"/>
      <c r="B839" s="61"/>
      <c r="C839" s="61"/>
      <c r="D839" s="61"/>
      <c r="E839" s="6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  <c r="GH839" s="51"/>
      <c r="GI839" s="51"/>
      <c r="GJ839" s="51"/>
      <c r="GK839" s="51"/>
      <c r="GL839" s="51"/>
      <c r="GM839" s="51"/>
      <c r="GN839" s="51"/>
      <c r="GO839" s="51"/>
      <c r="GP839" s="51"/>
      <c r="GQ839" s="51"/>
      <c r="GR839" s="51"/>
      <c r="GS839" s="51"/>
      <c r="GT839" s="51"/>
      <c r="GU839" s="51"/>
      <c r="GV839" s="51"/>
      <c r="GW839" s="51"/>
      <c r="GX839" s="51"/>
      <c r="GY839" s="51"/>
      <c r="GZ839" s="51"/>
      <c r="HA839" s="51"/>
      <c r="HB839" s="51"/>
      <c r="HC839" s="51"/>
      <c r="HD839" s="51"/>
      <c r="HE839" s="51"/>
      <c r="HF839" s="51"/>
      <c r="HG839" s="51"/>
      <c r="HH839" s="51"/>
      <c r="HI839" s="51"/>
      <c r="HJ839" s="51"/>
      <c r="HK839" s="51"/>
      <c r="HL839" s="51"/>
      <c r="HM839" s="51"/>
      <c r="HN839" s="51"/>
      <c r="HO839" s="51"/>
      <c r="HP839" s="51"/>
      <c r="HQ839" s="51"/>
      <c r="HR839" s="51"/>
      <c r="HS839" s="51"/>
      <c r="HT839" s="51"/>
      <c r="HU839" s="51"/>
      <c r="HV839" s="51"/>
      <c r="HW839" s="51"/>
      <c r="HX839" s="51"/>
      <c r="HY839" s="51"/>
      <c r="HZ839" s="51"/>
      <c r="IA839" s="51"/>
      <c r="IB839" s="51"/>
      <c r="IC839" s="51"/>
      <c r="ID839" s="51"/>
      <c r="IE839" s="51"/>
      <c r="IF839" s="51"/>
      <c r="IG839" s="51"/>
      <c r="IH839" s="51"/>
      <c r="II839" s="51"/>
      <c r="IJ839" s="51"/>
      <c r="IK839" s="51"/>
      <c r="IL839" s="51"/>
      <c r="IM839" s="51"/>
      <c r="IN839" s="51"/>
      <c r="IO839" s="51"/>
      <c r="IP839" s="51"/>
      <c r="IQ839" s="51"/>
      <c r="IR839" s="51"/>
      <c r="IS839" s="51"/>
      <c r="IT839" s="51"/>
      <c r="IU839" s="51"/>
    </row>
    <row r="840" spans="1:255" ht="12.75" customHeight="1" x14ac:dyDescent="0.2">
      <c r="A840" s="61"/>
      <c r="B840" s="61"/>
      <c r="C840" s="61"/>
      <c r="D840" s="61"/>
      <c r="E840" s="6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  <c r="GH840" s="51"/>
      <c r="GI840" s="51"/>
      <c r="GJ840" s="51"/>
      <c r="GK840" s="51"/>
      <c r="GL840" s="51"/>
      <c r="GM840" s="51"/>
      <c r="GN840" s="51"/>
      <c r="GO840" s="51"/>
      <c r="GP840" s="51"/>
      <c r="GQ840" s="51"/>
      <c r="GR840" s="51"/>
      <c r="GS840" s="51"/>
      <c r="GT840" s="51"/>
      <c r="GU840" s="51"/>
      <c r="GV840" s="51"/>
      <c r="GW840" s="51"/>
      <c r="GX840" s="51"/>
      <c r="GY840" s="51"/>
      <c r="GZ840" s="51"/>
      <c r="HA840" s="51"/>
      <c r="HB840" s="51"/>
      <c r="HC840" s="51"/>
      <c r="HD840" s="51"/>
      <c r="HE840" s="51"/>
      <c r="HF840" s="51"/>
      <c r="HG840" s="51"/>
      <c r="HH840" s="51"/>
      <c r="HI840" s="51"/>
      <c r="HJ840" s="51"/>
      <c r="HK840" s="51"/>
      <c r="HL840" s="51"/>
      <c r="HM840" s="51"/>
      <c r="HN840" s="51"/>
      <c r="HO840" s="51"/>
      <c r="HP840" s="51"/>
      <c r="HQ840" s="51"/>
      <c r="HR840" s="51"/>
      <c r="HS840" s="51"/>
      <c r="HT840" s="51"/>
      <c r="HU840" s="51"/>
      <c r="HV840" s="51"/>
      <c r="HW840" s="51"/>
      <c r="HX840" s="51"/>
      <c r="HY840" s="51"/>
      <c r="HZ840" s="51"/>
      <c r="IA840" s="51"/>
      <c r="IB840" s="51"/>
      <c r="IC840" s="51"/>
      <c r="ID840" s="51"/>
      <c r="IE840" s="51"/>
      <c r="IF840" s="51"/>
      <c r="IG840" s="51"/>
      <c r="IH840" s="51"/>
      <c r="II840" s="51"/>
      <c r="IJ840" s="51"/>
      <c r="IK840" s="51"/>
      <c r="IL840" s="51"/>
      <c r="IM840" s="51"/>
      <c r="IN840" s="51"/>
      <c r="IO840" s="51"/>
      <c r="IP840" s="51"/>
      <c r="IQ840" s="51"/>
      <c r="IR840" s="51"/>
      <c r="IS840" s="51"/>
      <c r="IT840" s="51"/>
      <c r="IU840" s="51"/>
    </row>
    <row r="841" spans="1:255" ht="12.75" customHeight="1" x14ac:dyDescent="0.2">
      <c r="A841" s="61"/>
      <c r="B841" s="61"/>
      <c r="C841" s="61"/>
      <c r="D841" s="61"/>
      <c r="E841" s="6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  <c r="GH841" s="51"/>
      <c r="GI841" s="51"/>
      <c r="GJ841" s="51"/>
      <c r="GK841" s="51"/>
      <c r="GL841" s="51"/>
      <c r="GM841" s="51"/>
      <c r="GN841" s="51"/>
      <c r="GO841" s="51"/>
      <c r="GP841" s="51"/>
      <c r="GQ841" s="51"/>
      <c r="GR841" s="51"/>
      <c r="GS841" s="51"/>
      <c r="GT841" s="51"/>
      <c r="GU841" s="51"/>
      <c r="GV841" s="51"/>
      <c r="GW841" s="51"/>
      <c r="GX841" s="51"/>
      <c r="GY841" s="51"/>
      <c r="GZ841" s="51"/>
      <c r="HA841" s="51"/>
      <c r="HB841" s="51"/>
      <c r="HC841" s="51"/>
      <c r="HD841" s="51"/>
      <c r="HE841" s="51"/>
      <c r="HF841" s="51"/>
      <c r="HG841" s="51"/>
      <c r="HH841" s="51"/>
      <c r="HI841" s="51"/>
      <c r="HJ841" s="51"/>
      <c r="HK841" s="51"/>
      <c r="HL841" s="51"/>
      <c r="HM841" s="51"/>
      <c r="HN841" s="51"/>
      <c r="HO841" s="51"/>
      <c r="HP841" s="51"/>
      <c r="HQ841" s="51"/>
      <c r="HR841" s="51"/>
      <c r="HS841" s="51"/>
      <c r="HT841" s="51"/>
      <c r="HU841" s="51"/>
      <c r="HV841" s="51"/>
      <c r="HW841" s="51"/>
      <c r="HX841" s="51"/>
      <c r="HY841" s="51"/>
      <c r="HZ841" s="51"/>
      <c r="IA841" s="51"/>
      <c r="IB841" s="51"/>
      <c r="IC841" s="51"/>
      <c r="ID841" s="51"/>
      <c r="IE841" s="51"/>
      <c r="IF841" s="51"/>
      <c r="IG841" s="51"/>
      <c r="IH841" s="51"/>
      <c r="II841" s="51"/>
      <c r="IJ841" s="51"/>
      <c r="IK841" s="51"/>
      <c r="IL841" s="51"/>
      <c r="IM841" s="51"/>
      <c r="IN841" s="51"/>
      <c r="IO841" s="51"/>
      <c r="IP841" s="51"/>
      <c r="IQ841" s="51"/>
      <c r="IR841" s="51"/>
      <c r="IS841" s="51"/>
      <c r="IT841" s="51"/>
      <c r="IU841" s="51"/>
    </row>
    <row r="842" spans="1:255" ht="12.75" customHeight="1" x14ac:dyDescent="0.2">
      <c r="A842" s="61"/>
      <c r="B842" s="61"/>
      <c r="C842" s="61"/>
      <c r="D842" s="61"/>
      <c r="E842" s="6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  <c r="GH842" s="51"/>
      <c r="GI842" s="51"/>
      <c r="GJ842" s="51"/>
      <c r="GK842" s="51"/>
      <c r="GL842" s="51"/>
      <c r="GM842" s="51"/>
      <c r="GN842" s="51"/>
      <c r="GO842" s="51"/>
      <c r="GP842" s="51"/>
      <c r="GQ842" s="51"/>
      <c r="GR842" s="51"/>
      <c r="GS842" s="51"/>
      <c r="GT842" s="51"/>
      <c r="GU842" s="51"/>
      <c r="GV842" s="51"/>
      <c r="GW842" s="51"/>
      <c r="GX842" s="51"/>
      <c r="GY842" s="51"/>
      <c r="GZ842" s="51"/>
      <c r="HA842" s="51"/>
      <c r="HB842" s="51"/>
      <c r="HC842" s="51"/>
      <c r="HD842" s="51"/>
      <c r="HE842" s="51"/>
      <c r="HF842" s="51"/>
      <c r="HG842" s="51"/>
      <c r="HH842" s="51"/>
      <c r="HI842" s="51"/>
      <c r="HJ842" s="51"/>
      <c r="HK842" s="51"/>
      <c r="HL842" s="51"/>
      <c r="HM842" s="51"/>
      <c r="HN842" s="51"/>
      <c r="HO842" s="51"/>
      <c r="HP842" s="51"/>
      <c r="HQ842" s="51"/>
      <c r="HR842" s="51"/>
      <c r="HS842" s="51"/>
      <c r="HT842" s="51"/>
      <c r="HU842" s="51"/>
      <c r="HV842" s="51"/>
      <c r="HW842" s="51"/>
      <c r="HX842" s="51"/>
      <c r="HY842" s="51"/>
      <c r="HZ842" s="51"/>
      <c r="IA842" s="51"/>
      <c r="IB842" s="51"/>
      <c r="IC842" s="51"/>
      <c r="ID842" s="51"/>
      <c r="IE842" s="51"/>
      <c r="IF842" s="51"/>
      <c r="IG842" s="51"/>
      <c r="IH842" s="51"/>
      <c r="II842" s="51"/>
      <c r="IJ842" s="51"/>
      <c r="IK842" s="51"/>
      <c r="IL842" s="51"/>
      <c r="IM842" s="51"/>
      <c r="IN842" s="51"/>
      <c r="IO842" s="51"/>
      <c r="IP842" s="51"/>
      <c r="IQ842" s="51"/>
      <c r="IR842" s="51"/>
      <c r="IS842" s="51"/>
      <c r="IT842" s="51"/>
      <c r="IU842" s="51"/>
    </row>
    <row r="843" spans="1:255" ht="12.75" customHeight="1" x14ac:dyDescent="0.2">
      <c r="A843" s="61"/>
      <c r="B843" s="61"/>
      <c r="C843" s="61"/>
      <c r="D843" s="61"/>
      <c r="E843" s="6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  <c r="GH843" s="51"/>
      <c r="GI843" s="51"/>
      <c r="GJ843" s="51"/>
      <c r="GK843" s="51"/>
      <c r="GL843" s="51"/>
      <c r="GM843" s="51"/>
      <c r="GN843" s="51"/>
      <c r="GO843" s="51"/>
      <c r="GP843" s="51"/>
      <c r="GQ843" s="51"/>
      <c r="GR843" s="51"/>
      <c r="GS843" s="51"/>
      <c r="GT843" s="51"/>
      <c r="GU843" s="51"/>
      <c r="GV843" s="51"/>
      <c r="GW843" s="51"/>
      <c r="GX843" s="51"/>
      <c r="GY843" s="51"/>
      <c r="GZ843" s="51"/>
      <c r="HA843" s="51"/>
      <c r="HB843" s="51"/>
      <c r="HC843" s="51"/>
      <c r="HD843" s="51"/>
      <c r="HE843" s="51"/>
      <c r="HF843" s="51"/>
      <c r="HG843" s="51"/>
      <c r="HH843" s="51"/>
      <c r="HI843" s="51"/>
      <c r="HJ843" s="51"/>
      <c r="HK843" s="51"/>
      <c r="HL843" s="51"/>
      <c r="HM843" s="51"/>
      <c r="HN843" s="51"/>
      <c r="HO843" s="51"/>
      <c r="HP843" s="51"/>
      <c r="HQ843" s="51"/>
      <c r="HR843" s="51"/>
      <c r="HS843" s="51"/>
      <c r="HT843" s="51"/>
      <c r="HU843" s="51"/>
      <c r="HV843" s="51"/>
      <c r="HW843" s="51"/>
      <c r="HX843" s="51"/>
      <c r="HY843" s="51"/>
      <c r="HZ843" s="51"/>
      <c r="IA843" s="51"/>
      <c r="IB843" s="51"/>
      <c r="IC843" s="51"/>
      <c r="ID843" s="51"/>
      <c r="IE843" s="51"/>
      <c r="IF843" s="51"/>
      <c r="IG843" s="51"/>
      <c r="IH843" s="51"/>
      <c r="II843" s="51"/>
      <c r="IJ843" s="51"/>
      <c r="IK843" s="51"/>
      <c r="IL843" s="51"/>
      <c r="IM843" s="51"/>
      <c r="IN843" s="51"/>
      <c r="IO843" s="51"/>
      <c r="IP843" s="51"/>
      <c r="IQ843" s="51"/>
      <c r="IR843" s="51"/>
      <c r="IS843" s="51"/>
      <c r="IT843" s="51"/>
      <c r="IU843" s="51"/>
    </row>
    <row r="844" spans="1:255" ht="12.75" customHeight="1" x14ac:dyDescent="0.2">
      <c r="A844" s="61"/>
      <c r="B844" s="61"/>
      <c r="C844" s="61"/>
      <c r="D844" s="61"/>
      <c r="E844" s="6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  <c r="GH844" s="51"/>
      <c r="GI844" s="51"/>
      <c r="GJ844" s="51"/>
      <c r="GK844" s="51"/>
      <c r="GL844" s="51"/>
      <c r="GM844" s="51"/>
      <c r="GN844" s="51"/>
      <c r="GO844" s="51"/>
      <c r="GP844" s="51"/>
      <c r="GQ844" s="51"/>
      <c r="GR844" s="51"/>
      <c r="GS844" s="51"/>
      <c r="GT844" s="51"/>
      <c r="GU844" s="51"/>
      <c r="GV844" s="51"/>
      <c r="GW844" s="51"/>
      <c r="GX844" s="51"/>
      <c r="GY844" s="51"/>
      <c r="GZ844" s="51"/>
      <c r="HA844" s="51"/>
      <c r="HB844" s="51"/>
      <c r="HC844" s="51"/>
      <c r="HD844" s="51"/>
      <c r="HE844" s="51"/>
      <c r="HF844" s="51"/>
      <c r="HG844" s="51"/>
      <c r="HH844" s="51"/>
      <c r="HI844" s="51"/>
      <c r="HJ844" s="51"/>
      <c r="HK844" s="51"/>
      <c r="HL844" s="51"/>
      <c r="HM844" s="51"/>
      <c r="HN844" s="51"/>
      <c r="HO844" s="51"/>
      <c r="HP844" s="51"/>
      <c r="HQ844" s="51"/>
      <c r="HR844" s="51"/>
      <c r="HS844" s="51"/>
      <c r="HT844" s="51"/>
      <c r="HU844" s="51"/>
      <c r="HV844" s="51"/>
      <c r="HW844" s="51"/>
      <c r="HX844" s="51"/>
      <c r="HY844" s="51"/>
      <c r="HZ844" s="51"/>
      <c r="IA844" s="51"/>
      <c r="IB844" s="51"/>
      <c r="IC844" s="51"/>
      <c r="ID844" s="51"/>
      <c r="IE844" s="51"/>
      <c r="IF844" s="51"/>
      <c r="IG844" s="51"/>
      <c r="IH844" s="51"/>
      <c r="II844" s="51"/>
      <c r="IJ844" s="51"/>
      <c r="IK844" s="51"/>
      <c r="IL844" s="51"/>
      <c r="IM844" s="51"/>
      <c r="IN844" s="51"/>
      <c r="IO844" s="51"/>
      <c r="IP844" s="51"/>
      <c r="IQ844" s="51"/>
      <c r="IR844" s="51"/>
      <c r="IS844" s="51"/>
      <c r="IT844" s="51"/>
      <c r="IU844" s="51"/>
    </row>
    <row r="845" spans="1:255" ht="12.75" customHeight="1" x14ac:dyDescent="0.2">
      <c r="A845" s="61"/>
      <c r="B845" s="61"/>
      <c r="C845" s="61"/>
      <c r="D845" s="61"/>
      <c r="E845" s="6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  <c r="GH845" s="51"/>
      <c r="GI845" s="51"/>
      <c r="GJ845" s="51"/>
      <c r="GK845" s="51"/>
      <c r="GL845" s="51"/>
      <c r="GM845" s="51"/>
      <c r="GN845" s="51"/>
      <c r="GO845" s="51"/>
      <c r="GP845" s="51"/>
      <c r="GQ845" s="51"/>
      <c r="GR845" s="51"/>
      <c r="GS845" s="51"/>
      <c r="GT845" s="51"/>
      <c r="GU845" s="51"/>
      <c r="GV845" s="51"/>
      <c r="GW845" s="51"/>
      <c r="GX845" s="51"/>
      <c r="GY845" s="51"/>
      <c r="GZ845" s="51"/>
      <c r="HA845" s="51"/>
      <c r="HB845" s="51"/>
      <c r="HC845" s="51"/>
      <c r="HD845" s="51"/>
      <c r="HE845" s="51"/>
      <c r="HF845" s="51"/>
      <c r="HG845" s="51"/>
      <c r="HH845" s="51"/>
      <c r="HI845" s="51"/>
      <c r="HJ845" s="51"/>
      <c r="HK845" s="51"/>
      <c r="HL845" s="51"/>
      <c r="HM845" s="51"/>
      <c r="HN845" s="51"/>
      <c r="HO845" s="51"/>
      <c r="HP845" s="51"/>
      <c r="HQ845" s="51"/>
      <c r="HR845" s="51"/>
      <c r="HS845" s="51"/>
      <c r="HT845" s="51"/>
      <c r="HU845" s="51"/>
      <c r="HV845" s="51"/>
      <c r="HW845" s="51"/>
      <c r="HX845" s="51"/>
      <c r="HY845" s="51"/>
      <c r="HZ845" s="51"/>
      <c r="IA845" s="51"/>
      <c r="IB845" s="51"/>
      <c r="IC845" s="51"/>
      <c r="ID845" s="51"/>
      <c r="IE845" s="51"/>
      <c r="IF845" s="51"/>
      <c r="IG845" s="51"/>
      <c r="IH845" s="51"/>
      <c r="II845" s="51"/>
      <c r="IJ845" s="51"/>
      <c r="IK845" s="51"/>
      <c r="IL845" s="51"/>
      <c r="IM845" s="51"/>
      <c r="IN845" s="51"/>
      <c r="IO845" s="51"/>
      <c r="IP845" s="51"/>
      <c r="IQ845" s="51"/>
      <c r="IR845" s="51"/>
      <c r="IS845" s="51"/>
      <c r="IT845" s="51"/>
      <c r="IU845" s="51"/>
    </row>
    <row r="846" spans="1:255" ht="12.75" customHeight="1" x14ac:dyDescent="0.2">
      <c r="A846" s="61"/>
      <c r="B846" s="61"/>
      <c r="C846" s="61"/>
      <c r="D846" s="61"/>
      <c r="E846" s="6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  <c r="GH846" s="51"/>
      <c r="GI846" s="51"/>
      <c r="GJ846" s="51"/>
      <c r="GK846" s="51"/>
      <c r="GL846" s="51"/>
      <c r="GM846" s="51"/>
      <c r="GN846" s="51"/>
      <c r="GO846" s="51"/>
      <c r="GP846" s="51"/>
      <c r="GQ846" s="51"/>
      <c r="GR846" s="51"/>
      <c r="GS846" s="51"/>
      <c r="GT846" s="51"/>
      <c r="GU846" s="51"/>
      <c r="GV846" s="51"/>
      <c r="GW846" s="51"/>
      <c r="GX846" s="51"/>
      <c r="GY846" s="51"/>
      <c r="GZ846" s="51"/>
      <c r="HA846" s="51"/>
      <c r="HB846" s="51"/>
      <c r="HC846" s="51"/>
      <c r="HD846" s="51"/>
      <c r="HE846" s="51"/>
      <c r="HF846" s="51"/>
      <c r="HG846" s="51"/>
      <c r="HH846" s="51"/>
      <c r="HI846" s="51"/>
      <c r="HJ846" s="51"/>
      <c r="HK846" s="51"/>
      <c r="HL846" s="51"/>
      <c r="HM846" s="51"/>
      <c r="HN846" s="51"/>
      <c r="HO846" s="51"/>
      <c r="HP846" s="51"/>
      <c r="HQ846" s="51"/>
      <c r="HR846" s="51"/>
      <c r="HS846" s="51"/>
      <c r="HT846" s="51"/>
      <c r="HU846" s="51"/>
      <c r="HV846" s="51"/>
      <c r="HW846" s="51"/>
      <c r="HX846" s="51"/>
      <c r="HY846" s="51"/>
      <c r="HZ846" s="51"/>
      <c r="IA846" s="51"/>
      <c r="IB846" s="51"/>
      <c r="IC846" s="51"/>
      <c r="ID846" s="51"/>
      <c r="IE846" s="51"/>
      <c r="IF846" s="51"/>
      <c r="IG846" s="51"/>
      <c r="IH846" s="51"/>
      <c r="II846" s="51"/>
      <c r="IJ846" s="51"/>
      <c r="IK846" s="51"/>
      <c r="IL846" s="51"/>
      <c r="IM846" s="51"/>
      <c r="IN846" s="51"/>
      <c r="IO846" s="51"/>
      <c r="IP846" s="51"/>
      <c r="IQ846" s="51"/>
      <c r="IR846" s="51"/>
      <c r="IS846" s="51"/>
      <c r="IT846" s="51"/>
      <c r="IU846" s="51"/>
    </row>
    <row r="847" spans="1:255" ht="12.75" customHeight="1" x14ac:dyDescent="0.2">
      <c r="A847" s="61"/>
      <c r="B847" s="61"/>
      <c r="C847" s="61"/>
      <c r="D847" s="61"/>
      <c r="E847" s="6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  <c r="GH847" s="51"/>
      <c r="GI847" s="51"/>
      <c r="GJ847" s="51"/>
      <c r="GK847" s="51"/>
      <c r="GL847" s="51"/>
      <c r="GM847" s="51"/>
      <c r="GN847" s="51"/>
      <c r="GO847" s="51"/>
      <c r="GP847" s="51"/>
      <c r="GQ847" s="51"/>
      <c r="GR847" s="51"/>
      <c r="GS847" s="51"/>
      <c r="GT847" s="51"/>
      <c r="GU847" s="51"/>
      <c r="GV847" s="51"/>
      <c r="GW847" s="51"/>
      <c r="GX847" s="51"/>
      <c r="GY847" s="51"/>
      <c r="GZ847" s="51"/>
      <c r="HA847" s="51"/>
      <c r="HB847" s="51"/>
      <c r="HC847" s="51"/>
      <c r="HD847" s="51"/>
      <c r="HE847" s="51"/>
      <c r="HF847" s="51"/>
      <c r="HG847" s="51"/>
      <c r="HH847" s="51"/>
      <c r="HI847" s="51"/>
      <c r="HJ847" s="51"/>
      <c r="HK847" s="51"/>
      <c r="HL847" s="51"/>
      <c r="HM847" s="51"/>
      <c r="HN847" s="51"/>
      <c r="HO847" s="51"/>
      <c r="HP847" s="51"/>
      <c r="HQ847" s="51"/>
      <c r="HR847" s="51"/>
      <c r="HS847" s="51"/>
      <c r="HT847" s="51"/>
      <c r="HU847" s="51"/>
      <c r="HV847" s="51"/>
      <c r="HW847" s="51"/>
      <c r="HX847" s="51"/>
      <c r="HY847" s="51"/>
      <c r="HZ847" s="51"/>
      <c r="IA847" s="51"/>
      <c r="IB847" s="51"/>
      <c r="IC847" s="51"/>
      <c r="ID847" s="51"/>
      <c r="IE847" s="51"/>
      <c r="IF847" s="51"/>
      <c r="IG847" s="51"/>
      <c r="IH847" s="51"/>
      <c r="II847" s="51"/>
      <c r="IJ847" s="51"/>
      <c r="IK847" s="51"/>
      <c r="IL847" s="51"/>
      <c r="IM847" s="51"/>
      <c r="IN847" s="51"/>
      <c r="IO847" s="51"/>
      <c r="IP847" s="51"/>
      <c r="IQ847" s="51"/>
      <c r="IR847" s="51"/>
      <c r="IS847" s="51"/>
      <c r="IT847" s="51"/>
      <c r="IU847" s="51"/>
    </row>
    <row r="848" spans="1:255" ht="12.75" customHeight="1" x14ac:dyDescent="0.2">
      <c r="A848" s="61"/>
      <c r="B848" s="61"/>
      <c r="C848" s="61"/>
      <c r="D848" s="61"/>
      <c r="E848" s="6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  <c r="GH848" s="51"/>
      <c r="GI848" s="51"/>
      <c r="GJ848" s="51"/>
      <c r="GK848" s="51"/>
      <c r="GL848" s="51"/>
      <c r="GM848" s="51"/>
      <c r="GN848" s="51"/>
      <c r="GO848" s="51"/>
      <c r="GP848" s="51"/>
      <c r="GQ848" s="51"/>
      <c r="GR848" s="51"/>
      <c r="GS848" s="51"/>
      <c r="GT848" s="51"/>
      <c r="GU848" s="51"/>
      <c r="GV848" s="51"/>
      <c r="GW848" s="51"/>
      <c r="GX848" s="51"/>
      <c r="GY848" s="51"/>
      <c r="GZ848" s="51"/>
      <c r="HA848" s="51"/>
      <c r="HB848" s="51"/>
      <c r="HC848" s="51"/>
      <c r="HD848" s="51"/>
      <c r="HE848" s="51"/>
      <c r="HF848" s="51"/>
      <c r="HG848" s="51"/>
      <c r="HH848" s="51"/>
      <c r="HI848" s="51"/>
      <c r="HJ848" s="51"/>
      <c r="HK848" s="51"/>
      <c r="HL848" s="51"/>
      <c r="HM848" s="51"/>
      <c r="HN848" s="51"/>
      <c r="HO848" s="51"/>
      <c r="HP848" s="51"/>
      <c r="HQ848" s="51"/>
      <c r="HR848" s="51"/>
      <c r="HS848" s="51"/>
      <c r="HT848" s="51"/>
      <c r="HU848" s="51"/>
      <c r="HV848" s="51"/>
      <c r="HW848" s="51"/>
      <c r="HX848" s="51"/>
      <c r="HY848" s="51"/>
      <c r="HZ848" s="51"/>
      <c r="IA848" s="51"/>
      <c r="IB848" s="51"/>
      <c r="IC848" s="51"/>
      <c r="ID848" s="51"/>
      <c r="IE848" s="51"/>
      <c r="IF848" s="51"/>
      <c r="IG848" s="51"/>
      <c r="IH848" s="51"/>
      <c r="II848" s="51"/>
      <c r="IJ848" s="51"/>
      <c r="IK848" s="51"/>
      <c r="IL848" s="51"/>
      <c r="IM848" s="51"/>
      <c r="IN848" s="51"/>
      <c r="IO848" s="51"/>
      <c r="IP848" s="51"/>
      <c r="IQ848" s="51"/>
      <c r="IR848" s="51"/>
      <c r="IS848" s="51"/>
      <c r="IT848" s="51"/>
      <c r="IU848" s="51"/>
    </row>
    <row r="849" spans="1:255" ht="12.75" customHeight="1" x14ac:dyDescent="0.2">
      <c r="A849" s="61"/>
      <c r="B849" s="61"/>
      <c r="C849" s="61"/>
      <c r="D849" s="61"/>
      <c r="E849" s="6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  <c r="GH849" s="51"/>
      <c r="GI849" s="51"/>
      <c r="GJ849" s="51"/>
      <c r="GK849" s="51"/>
      <c r="GL849" s="51"/>
      <c r="GM849" s="51"/>
      <c r="GN849" s="51"/>
      <c r="GO849" s="51"/>
      <c r="GP849" s="51"/>
      <c r="GQ849" s="51"/>
      <c r="GR849" s="51"/>
      <c r="GS849" s="51"/>
      <c r="GT849" s="51"/>
      <c r="GU849" s="51"/>
      <c r="GV849" s="51"/>
      <c r="GW849" s="51"/>
      <c r="GX849" s="51"/>
      <c r="GY849" s="51"/>
      <c r="GZ849" s="51"/>
      <c r="HA849" s="51"/>
      <c r="HB849" s="51"/>
      <c r="HC849" s="51"/>
      <c r="HD849" s="51"/>
      <c r="HE849" s="51"/>
      <c r="HF849" s="51"/>
      <c r="HG849" s="51"/>
      <c r="HH849" s="51"/>
      <c r="HI849" s="51"/>
      <c r="HJ849" s="51"/>
      <c r="HK849" s="51"/>
      <c r="HL849" s="51"/>
      <c r="HM849" s="51"/>
      <c r="HN849" s="51"/>
      <c r="HO849" s="51"/>
      <c r="HP849" s="51"/>
      <c r="HQ849" s="51"/>
      <c r="HR849" s="51"/>
      <c r="HS849" s="51"/>
      <c r="HT849" s="51"/>
      <c r="HU849" s="51"/>
      <c r="HV849" s="51"/>
      <c r="HW849" s="51"/>
      <c r="HX849" s="51"/>
      <c r="HY849" s="51"/>
      <c r="HZ849" s="51"/>
      <c r="IA849" s="51"/>
      <c r="IB849" s="51"/>
      <c r="IC849" s="51"/>
      <c r="ID849" s="51"/>
      <c r="IE849" s="51"/>
      <c r="IF849" s="51"/>
      <c r="IG849" s="51"/>
      <c r="IH849" s="51"/>
      <c r="II849" s="51"/>
      <c r="IJ849" s="51"/>
      <c r="IK849" s="51"/>
      <c r="IL849" s="51"/>
      <c r="IM849" s="51"/>
      <c r="IN849" s="51"/>
      <c r="IO849" s="51"/>
      <c r="IP849" s="51"/>
      <c r="IQ849" s="51"/>
      <c r="IR849" s="51"/>
      <c r="IS849" s="51"/>
      <c r="IT849" s="51"/>
      <c r="IU849" s="51"/>
    </row>
    <row r="850" spans="1:255" ht="12.75" customHeight="1" x14ac:dyDescent="0.2">
      <c r="A850" s="61"/>
      <c r="B850" s="61"/>
      <c r="C850" s="61"/>
      <c r="D850" s="61"/>
      <c r="E850" s="6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  <c r="GH850" s="51"/>
      <c r="GI850" s="51"/>
      <c r="GJ850" s="51"/>
      <c r="GK850" s="51"/>
      <c r="GL850" s="51"/>
      <c r="GM850" s="51"/>
      <c r="GN850" s="51"/>
      <c r="GO850" s="51"/>
      <c r="GP850" s="51"/>
      <c r="GQ850" s="51"/>
      <c r="GR850" s="51"/>
      <c r="GS850" s="51"/>
      <c r="GT850" s="51"/>
      <c r="GU850" s="51"/>
      <c r="GV850" s="51"/>
      <c r="GW850" s="51"/>
      <c r="GX850" s="51"/>
      <c r="GY850" s="51"/>
      <c r="GZ850" s="51"/>
      <c r="HA850" s="51"/>
      <c r="HB850" s="51"/>
      <c r="HC850" s="51"/>
      <c r="HD850" s="51"/>
      <c r="HE850" s="51"/>
      <c r="HF850" s="51"/>
      <c r="HG850" s="51"/>
      <c r="HH850" s="51"/>
      <c r="HI850" s="51"/>
      <c r="HJ850" s="51"/>
      <c r="HK850" s="51"/>
      <c r="HL850" s="51"/>
      <c r="HM850" s="51"/>
      <c r="HN850" s="51"/>
      <c r="HO850" s="51"/>
      <c r="HP850" s="51"/>
      <c r="HQ850" s="51"/>
      <c r="HR850" s="51"/>
      <c r="HS850" s="51"/>
      <c r="HT850" s="51"/>
      <c r="HU850" s="51"/>
      <c r="HV850" s="51"/>
      <c r="HW850" s="51"/>
      <c r="HX850" s="51"/>
      <c r="HY850" s="51"/>
      <c r="HZ850" s="51"/>
      <c r="IA850" s="51"/>
      <c r="IB850" s="51"/>
      <c r="IC850" s="51"/>
      <c r="ID850" s="51"/>
      <c r="IE850" s="51"/>
      <c r="IF850" s="51"/>
      <c r="IG850" s="51"/>
      <c r="IH850" s="51"/>
      <c r="II850" s="51"/>
      <c r="IJ850" s="51"/>
      <c r="IK850" s="51"/>
      <c r="IL850" s="51"/>
      <c r="IM850" s="51"/>
      <c r="IN850" s="51"/>
      <c r="IO850" s="51"/>
      <c r="IP850" s="51"/>
      <c r="IQ850" s="51"/>
      <c r="IR850" s="51"/>
      <c r="IS850" s="51"/>
      <c r="IT850" s="51"/>
      <c r="IU850" s="51"/>
    </row>
    <row r="851" spans="1:255" ht="12.75" customHeight="1" x14ac:dyDescent="0.2">
      <c r="A851" s="61"/>
      <c r="B851" s="61"/>
      <c r="C851" s="61"/>
      <c r="D851" s="61"/>
      <c r="E851" s="6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  <c r="GH851" s="51"/>
      <c r="GI851" s="51"/>
      <c r="GJ851" s="51"/>
      <c r="GK851" s="51"/>
      <c r="GL851" s="51"/>
      <c r="GM851" s="51"/>
      <c r="GN851" s="51"/>
      <c r="GO851" s="51"/>
      <c r="GP851" s="51"/>
      <c r="GQ851" s="51"/>
      <c r="GR851" s="51"/>
      <c r="GS851" s="51"/>
      <c r="GT851" s="51"/>
      <c r="GU851" s="51"/>
      <c r="GV851" s="51"/>
      <c r="GW851" s="51"/>
      <c r="GX851" s="51"/>
      <c r="GY851" s="51"/>
      <c r="GZ851" s="51"/>
      <c r="HA851" s="51"/>
      <c r="HB851" s="51"/>
      <c r="HC851" s="51"/>
      <c r="HD851" s="51"/>
      <c r="HE851" s="51"/>
      <c r="HF851" s="51"/>
      <c r="HG851" s="51"/>
      <c r="HH851" s="51"/>
      <c r="HI851" s="51"/>
      <c r="HJ851" s="51"/>
      <c r="HK851" s="51"/>
      <c r="HL851" s="51"/>
      <c r="HM851" s="51"/>
      <c r="HN851" s="51"/>
      <c r="HO851" s="51"/>
      <c r="HP851" s="51"/>
      <c r="HQ851" s="51"/>
      <c r="HR851" s="51"/>
      <c r="HS851" s="51"/>
      <c r="HT851" s="51"/>
      <c r="HU851" s="51"/>
      <c r="HV851" s="51"/>
      <c r="HW851" s="51"/>
      <c r="HX851" s="51"/>
      <c r="HY851" s="51"/>
      <c r="HZ851" s="51"/>
      <c r="IA851" s="51"/>
      <c r="IB851" s="51"/>
      <c r="IC851" s="51"/>
      <c r="ID851" s="51"/>
      <c r="IE851" s="51"/>
      <c r="IF851" s="51"/>
      <c r="IG851" s="51"/>
      <c r="IH851" s="51"/>
      <c r="II851" s="51"/>
      <c r="IJ851" s="51"/>
      <c r="IK851" s="51"/>
      <c r="IL851" s="51"/>
      <c r="IM851" s="51"/>
      <c r="IN851" s="51"/>
      <c r="IO851" s="51"/>
      <c r="IP851" s="51"/>
      <c r="IQ851" s="51"/>
      <c r="IR851" s="51"/>
      <c r="IS851" s="51"/>
      <c r="IT851" s="51"/>
      <c r="IU851" s="51"/>
    </row>
    <row r="852" spans="1:255" ht="12.75" customHeight="1" x14ac:dyDescent="0.2">
      <c r="A852" s="61"/>
      <c r="B852" s="61"/>
      <c r="C852" s="61"/>
      <c r="D852" s="61"/>
      <c r="E852" s="6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  <c r="GH852" s="51"/>
      <c r="GI852" s="51"/>
      <c r="GJ852" s="51"/>
      <c r="GK852" s="51"/>
      <c r="GL852" s="51"/>
      <c r="GM852" s="51"/>
      <c r="GN852" s="51"/>
      <c r="GO852" s="51"/>
      <c r="GP852" s="51"/>
      <c r="GQ852" s="51"/>
      <c r="GR852" s="51"/>
      <c r="GS852" s="51"/>
      <c r="GT852" s="51"/>
      <c r="GU852" s="51"/>
      <c r="GV852" s="51"/>
      <c r="GW852" s="51"/>
      <c r="GX852" s="51"/>
      <c r="GY852" s="51"/>
      <c r="GZ852" s="51"/>
      <c r="HA852" s="51"/>
      <c r="HB852" s="51"/>
      <c r="HC852" s="51"/>
      <c r="HD852" s="51"/>
      <c r="HE852" s="51"/>
      <c r="HF852" s="51"/>
      <c r="HG852" s="51"/>
      <c r="HH852" s="51"/>
      <c r="HI852" s="51"/>
      <c r="HJ852" s="51"/>
      <c r="HK852" s="51"/>
      <c r="HL852" s="51"/>
      <c r="HM852" s="51"/>
      <c r="HN852" s="51"/>
      <c r="HO852" s="51"/>
      <c r="HP852" s="51"/>
      <c r="HQ852" s="51"/>
      <c r="HR852" s="51"/>
      <c r="HS852" s="51"/>
      <c r="HT852" s="51"/>
      <c r="HU852" s="51"/>
      <c r="HV852" s="51"/>
      <c r="HW852" s="51"/>
      <c r="HX852" s="51"/>
      <c r="HY852" s="51"/>
      <c r="HZ852" s="51"/>
      <c r="IA852" s="51"/>
      <c r="IB852" s="51"/>
      <c r="IC852" s="51"/>
      <c r="ID852" s="51"/>
      <c r="IE852" s="51"/>
      <c r="IF852" s="51"/>
      <c r="IG852" s="51"/>
      <c r="IH852" s="51"/>
      <c r="II852" s="51"/>
      <c r="IJ852" s="51"/>
      <c r="IK852" s="51"/>
      <c r="IL852" s="51"/>
      <c r="IM852" s="51"/>
      <c r="IN852" s="51"/>
      <c r="IO852" s="51"/>
      <c r="IP852" s="51"/>
      <c r="IQ852" s="51"/>
      <c r="IR852" s="51"/>
      <c r="IS852" s="51"/>
      <c r="IT852" s="51"/>
      <c r="IU852" s="51"/>
    </row>
    <row r="853" spans="1:255" ht="12.75" customHeight="1" x14ac:dyDescent="0.2">
      <c r="A853" s="61"/>
      <c r="B853" s="61"/>
      <c r="C853" s="61"/>
      <c r="D853" s="61"/>
      <c r="E853" s="6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  <c r="GH853" s="51"/>
      <c r="GI853" s="51"/>
      <c r="GJ853" s="51"/>
      <c r="GK853" s="51"/>
      <c r="GL853" s="51"/>
      <c r="GM853" s="51"/>
      <c r="GN853" s="51"/>
      <c r="GO853" s="51"/>
      <c r="GP853" s="51"/>
      <c r="GQ853" s="51"/>
      <c r="GR853" s="51"/>
      <c r="GS853" s="51"/>
      <c r="GT853" s="51"/>
      <c r="GU853" s="51"/>
      <c r="GV853" s="51"/>
      <c r="GW853" s="51"/>
      <c r="GX853" s="51"/>
      <c r="GY853" s="51"/>
      <c r="GZ853" s="51"/>
      <c r="HA853" s="51"/>
      <c r="HB853" s="51"/>
      <c r="HC853" s="51"/>
      <c r="HD853" s="51"/>
      <c r="HE853" s="51"/>
      <c r="HF853" s="51"/>
      <c r="HG853" s="51"/>
      <c r="HH853" s="51"/>
      <c r="HI853" s="51"/>
      <c r="HJ853" s="51"/>
      <c r="HK853" s="51"/>
      <c r="HL853" s="51"/>
      <c r="HM853" s="51"/>
      <c r="HN853" s="51"/>
      <c r="HO853" s="51"/>
      <c r="HP853" s="51"/>
      <c r="HQ853" s="51"/>
      <c r="HR853" s="51"/>
      <c r="HS853" s="51"/>
      <c r="HT853" s="51"/>
      <c r="HU853" s="51"/>
      <c r="HV853" s="51"/>
      <c r="HW853" s="51"/>
      <c r="HX853" s="51"/>
      <c r="HY853" s="51"/>
      <c r="HZ853" s="51"/>
      <c r="IA853" s="51"/>
      <c r="IB853" s="51"/>
      <c r="IC853" s="51"/>
      <c r="ID853" s="51"/>
      <c r="IE853" s="51"/>
      <c r="IF853" s="51"/>
      <c r="IG853" s="51"/>
      <c r="IH853" s="51"/>
      <c r="II853" s="51"/>
      <c r="IJ853" s="51"/>
      <c r="IK853" s="51"/>
      <c r="IL853" s="51"/>
      <c r="IM853" s="51"/>
      <c r="IN853" s="51"/>
      <c r="IO853" s="51"/>
      <c r="IP853" s="51"/>
      <c r="IQ853" s="51"/>
      <c r="IR853" s="51"/>
      <c r="IS853" s="51"/>
      <c r="IT853" s="51"/>
      <c r="IU853" s="51"/>
    </row>
    <row r="854" spans="1:255" ht="12.75" customHeight="1" x14ac:dyDescent="0.2">
      <c r="A854" s="61"/>
      <c r="B854" s="61"/>
      <c r="C854" s="61"/>
      <c r="D854" s="61"/>
      <c r="E854" s="6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  <c r="GH854" s="51"/>
      <c r="GI854" s="51"/>
      <c r="GJ854" s="51"/>
      <c r="GK854" s="51"/>
      <c r="GL854" s="51"/>
      <c r="GM854" s="51"/>
      <c r="GN854" s="51"/>
      <c r="GO854" s="51"/>
      <c r="GP854" s="51"/>
      <c r="GQ854" s="51"/>
      <c r="GR854" s="51"/>
      <c r="GS854" s="51"/>
      <c r="GT854" s="51"/>
      <c r="GU854" s="51"/>
      <c r="GV854" s="51"/>
      <c r="GW854" s="51"/>
      <c r="GX854" s="51"/>
      <c r="GY854" s="51"/>
      <c r="GZ854" s="51"/>
      <c r="HA854" s="51"/>
      <c r="HB854" s="51"/>
      <c r="HC854" s="51"/>
      <c r="HD854" s="51"/>
      <c r="HE854" s="51"/>
      <c r="HF854" s="51"/>
      <c r="HG854" s="51"/>
      <c r="HH854" s="51"/>
      <c r="HI854" s="51"/>
      <c r="HJ854" s="51"/>
      <c r="HK854" s="51"/>
      <c r="HL854" s="51"/>
      <c r="HM854" s="51"/>
      <c r="HN854" s="51"/>
      <c r="HO854" s="51"/>
      <c r="HP854" s="51"/>
      <c r="HQ854" s="51"/>
      <c r="HR854" s="51"/>
      <c r="HS854" s="51"/>
      <c r="HT854" s="51"/>
      <c r="HU854" s="51"/>
      <c r="HV854" s="51"/>
      <c r="HW854" s="51"/>
      <c r="HX854" s="51"/>
      <c r="HY854" s="51"/>
      <c r="HZ854" s="51"/>
      <c r="IA854" s="51"/>
      <c r="IB854" s="51"/>
      <c r="IC854" s="51"/>
      <c r="ID854" s="51"/>
      <c r="IE854" s="51"/>
      <c r="IF854" s="51"/>
      <c r="IG854" s="51"/>
      <c r="IH854" s="51"/>
      <c r="II854" s="51"/>
      <c r="IJ854" s="51"/>
      <c r="IK854" s="51"/>
      <c r="IL854" s="51"/>
      <c r="IM854" s="51"/>
      <c r="IN854" s="51"/>
      <c r="IO854" s="51"/>
      <c r="IP854" s="51"/>
      <c r="IQ854" s="51"/>
      <c r="IR854" s="51"/>
      <c r="IS854" s="51"/>
      <c r="IT854" s="51"/>
      <c r="IU854" s="51"/>
    </row>
    <row r="855" spans="1:255" ht="12.75" customHeight="1" x14ac:dyDescent="0.2">
      <c r="A855" s="61"/>
      <c r="B855" s="61"/>
      <c r="C855" s="61"/>
      <c r="D855" s="61"/>
      <c r="E855" s="6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  <c r="GH855" s="51"/>
      <c r="GI855" s="51"/>
      <c r="GJ855" s="51"/>
      <c r="GK855" s="51"/>
      <c r="GL855" s="51"/>
      <c r="GM855" s="51"/>
      <c r="GN855" s="51"/>
      <c r="GO855" s="51"/>
      <c r="GP855" s="51"/>
      <c r="GQ855" s="51"/>
      <c r="GR855" s="51"/>
      <c r="GS855" s="51"/>
      <c r="GT855" s="51"/>
      <c r="GU855" s="51"/>
      <c r="GV855" s="51"/>
      <c r="GW855" s="51"/>
      <c r="GX855" s="51"/>
      <c r="GY855" s="51"/>
      <c r="GZ855" s="51"/>
      <c r="HA855" s="51"/>
      <c r="HB855" s="51"/>
      <c r="HC855" s="51"/>
      <c r="HD855" s="51"/>
      <c r="HE855" s="51"/>
      <c r="HF855" s="51"/>
      <c r="HG855" s="51"/>
      <c r="HH855" s="51"/>
      <c r="HI855" s="51"/>
      <c r="HJ855" s="51"/>
      <c r="HK855" s="51"/>
      <c r="HL855" s="51"/>
      <c r="HM855" s="51"/>
      <c r="HN855" s="51"/>
      <c r="HO855" s="51"/>
      <c r="HP855" s="51"/>
      <c r="HQ855" s="51"/>
      <c r="HR855" s="51"/>
      <c r="HS855" s="51"/>
      <c r="HT855" s="51"/>
      <c r="HU855" s="51"/>
      <c r="HV855" s="51"/>
      <c r="HW855" s="51"/>
      <c r="HX855" s="51"/>
      <c r="HY855" s="51"/>
      <c r="HZ855" s="51"/>
      <c r="IA855" s="51"/>
      <c r="IB855" s="51"/>
      <c r="IC855" s="51"/>
      <c r="ID855" s="51"/>
      <c r="IE855" s="51"/>
      <c r="IF855" s="51"/>
      <c r="IG855" s="51"/>
      <c r="IH855" s="51"/>
      <c r="II855" s="51"/>
      <c r="IJ855" s="51"/>
      <c r="IK855" s="51"/>
      <c r="IL855" s="51"/>
      <c r="IM855" s="51"/>
      <c r="IN855" s="51"/>
      <c r="IO855" s="51"/>
      <c r="IP855" s="51"/>
      <c r="IQ855" s="51"/>
      <c r="IR855" s="51"/>
      <c r="IS855" s="51"/>
      <c r="IT855" s="51"/>
      <c r="IU855" s="51"/>
    </row>
    <row r="856" spans="1:255" ht="12.75" customHeight="1" x14ac:dyDescent="0.2">
      <c r="A856" s="61"/>
      <c r="B856" s="61"/>
      <c r="C856" s="61"/>
      <c r="D856" s="61"/>
      <c r="E856" s="6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  <c r="GH856" s="51"/>
      <c r="GI856" s="51"/>
      <c r="GJ856" s="51"/>
      <c r="GK856" s="51"/>
      <c r="GL856" s="51"/>
      <c r="GM856" s="51"/>
      <c r="GN856" s="51"/>
      <c r="GO856" s="51"/>
      <c r="GP856" s="51"/>
      <c r="GQ856" s="51"/>
      <c r="GR856" s="51"/>
      <c r="GS856" s="51"/>
      <c r="GT856" s="51"/>
      <c r="GU856" s="51"/>
      <c r="GV856" s="51"/>
      <c r="GW856" s="51"/>
      <c r="GX856" s="51"/>
      <c r="GY856" s="51"/>
      <c r="GZ856" s="51"/>
      <c r="HA856" s="51"/>
      <c r="HB856" s="51"/>
      <c r="HC856" s="51"/>
      <c r="HD856" s="51"/>
      <c r="HE856" s="51"/>
      <c r="HF856" s="51"/>
      <c r="HG856" s="51"/>
      <c r="HH856" s="51"/>
      <c r="HI856" s="51"/>
      <c r="HJ856" s="51"/>
      <c r="HK856" s="51"/>
      <c r="HL856" s="51"/>
      <c r="HM856" s="51"/>
      <c r="HN856" s="51"/>
      <c r="HO856" s="51"/>
      <c r="HP856" s="51"/>
      <c r="HQ856" s="51"/>
      <c r="HR856" s="51"/>
      <c r="HS856" s="51"/>
      <c r="HT856" s="51"/>
      <c r="HU856" s="51"/>
      <c r="HV856" s="51"/>
      <c r="HW856" s="51"/>
      <c r="HX856" s="51"/>
      <c r="HY856" s="51"/>
      <c r="HZ856" s="51"/>
      <c r="IA856" s="51"/>
      <c r="IB856" s="51"/>
      <c r="IC856" s="51"/>
      <c r="ID856" s="51"/>
      <c r="IE856" s="51"/>
      <c r="IF856" s="51"/>
      <c r="IG856" s="51"/>
      <c r="IH856" s="51"/>
      <c r="II856" s="51"/>
      <c r="IJ856" s="51"/>
      <c r="IK856" s="51"/>
      <c r="IL856" s="51"/>
      <c r="IM856" s="51"/>
      <c r="IN856" s="51"/>
      <c r="IO856" s="51"/>
      <c r="IP856" s="51"/>
      <c r="IQ856" s="51"/>
      <c r="IR856" s="51"/>
      <c r="IS856" s="51"/>
      <c r="IT856" s="51"/>
      <c r="IU856" s="51"/>
    </row>
    <row r="857" spans="1:255" ht="12.75" customHeight="1" x14ac:dyDescent="0.2">
      <c r="A857" s="61"/>
      <c r="B857" s="61"/>
      <c r="C857" s="61"/>
      <c r="D857" s="61"/>
      <c r="E857" s="6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  <c r="GH857" s="51"/>
      <c r="GI857" s="51"/>
      <c r="GJ857" s="51"/>
      <c r="GK857" s="51"/>
      <c r="GL857" s="51"/>
      <c r="GM857" s="51"/>
      <c r="GN857" s="51"/>
      <c r="GO857" s="51"/>
      <c r="GP857" s="51"/>
      <c r="GQ857" s="51"/>
      <c r="GR857" s="51"/>
      <c r="GS857" s="51"/>
      <c r="GT857" s="51"/>
      <c r="GU857" s="51"/>
      <c r="GV857" s="51"/>
      <c r="GW857" s="51"/>
      <c r="GX857" s="51"/>
      <c r="GY857" s="51"/>
      <c r="GZ857" s="51"/>
      <c r="HA857" s="51"/>
      <c r="HB857" s="51"/>
      <c r="HC857" s="51"/>
      <c r="HD857" s="51"/>
      <c r="HE857" s="51"/>
      <c r="HF857" s="51"/>
      <c r="HG857" s="51"/>
      <c r="HH857" s="51"/>
      <c r="HI857" s="51"/>
      <c r="HJ857" s="51"/>
      <c r="HK857" s="51"/>
      <c r="HL857" s="51"/>
      <c r="HM857" s="51"/>
      <c r="HN857" s="51"/>
      <c r="HO857" s="51"/>
      <c r="HP857" s="51"/>
      <c r="HQ857" s="51"/>
      <c r="HR857" s="51"/>
      <c r="HS857" s="51"/>
      <c r="HT857" s="51"/>
      <c r="HU857" s="51"/>
      <c r="HV857" s="51"/>
      <c r="HW857" s="51"/>
      <c r="HX857" s="51"/>
      <c r="HY857" s="51"/>
      <c r="HZ857" s="51"/>
      <c r="IA857" s="51"/>
      <c r="IB857" s="51"/>
      <c r="IC857" s="51"/>
      <c r="ID857" s="51"/>
      <c r="IE857" s="51"/>
      <c r="IF857" s="51"/>
      <c r="IG857" s="51"/>
      <c r="IH857" s="51"/>
      <c r="II857" s="51"/>
      <c r="IJ857" s="51"/>
      <c r="IK857" s="51"/>
      <c r="IL857" s="51"/>
      <c r="IM857" s="51"/>
      <c r="IN857" s="51"/>
      <c r="IO857" s="51"/>
      <c r="IP857" s="51"/>
      <c r="IQ857" s="51"/>
      <c r="IR857" s="51"/>
      <c r="IS857" s="51"/>
      <c r="IT857" s="51"/>
      <c r="IU857" s="51"/>
    </row>
    <row r="858" spans="1:255" ht="12.75" customHeight="1" x14ac:dyDescent="0.2">
      <c r="A858" s="61"/>
      <c r="B858" s="61"/>
      <c r="C858" s="61"/>
      <c r="D858" s="61"/>
      <c r="E858" s="6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  <c r="GH858" s="51"/>
      <c r="GI858" s="51"/>
      <c r="GJ858" s="51"/>
      <c r="GK858" s="51"/>
      <c r="GL858" s="51"/>
      <c r="GM858" s="51"/>
      <c r="GN858" s="51"/>
      <c r="GO858" s="51"/>
      <c r="GP858" s="51"/>
      <c r="GQ858" s="51"/>
      <c r="GR858" s="51"/>
      <c r="GS858" s="51"/>
      <c r="GT858" s="51"/>
      <c r="GU858" s="51"/>
      <c r="GV858" s="51"/>
      <c r="GW858" s="51"/>
      <c r="GX858" s="51"/>
      <c r="GY858" s="51"/>
      <c r="GZ858" s="51"/>
      <c r="HA858" s="51"/>
      <c r="HB858" s="51"/>
      <c r="HC858" s="51"/>
      <c r="HD858" s="51"/>
      <c r="HE858" s="51"/>
      <c r="HF858" s="51"/>
      <c r="HG858" s="51"/>
      <c r="HH858" s="51"/>
      <c r="HI858" s="51"/>
      <c r="HJ858" s="51"/>
      <c r="HK858" s="51"/>
      <c r="HL858" s="51"/>
      <c r="HM858" s="51"/>
      <c r="HN858" s="51"/>
      <c r="HO858" s="51"/>
      <c r="HP858" s="51"/>
      <c r="HQ858" s="51"/>
      <c r="HR858" s="51"/>
      <c r="HS858" s="51"/>
      <c r="HT858" s="51"/>
      <c r="HU858" s="51"/>
      <c r="HV858" s="51"/>
      <c r="HW858" s="51"/>
      <c r="HX858" s="51"/>
      <c r="HY858" s="51"/>
      <c r="HZ858" s="51"/>
      <c r="IA858" s="51"/>
      <c r="IB858" s="51"/>
      <c r="IC858" s="51"/>
      <c r="ID858" s="51"/>
      <c r="IE858" s="51"/>
      <c r="IF858" s="51"/>
      <c r="IG858" s="51"/>
      <c r="IH858" s="51"/>
      <c r="II858" s="51"/>
      <c r="IJ858" s="51"/>
      <c r="IK858" s="51"/>
      <c r="IL858" s="51"/>
      <c r="IM858" s="51"/>
      <c r="IN858" s="51"/>
      <c r="IO858" s="51"/>
      <c r="IP858" s="51"/>
      <c r="IQ858" s="51"/>
      <c r="IR858" s="51"/>
      <c r="IS858" s="51"/>
      <c r="IT858" s="51"/>
      <c r="IU858" s="51"/>
    </row>
    <row r="859" spans="1:255" ht="12.75" customHeight="1" x14ac:dyDescent="0.2">
      <c r="A859" s="61"/>
      <c r="B859" s="61"/>
      <c r="C859" s="61"/>
      <c r="D859" s="61"/>
      <c r="E859" s="6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  <c r="GH859" s="51"/>
      <c r="GI859" s="51"/>
      <c r="GJ859" s="51"/>
      <c r="GK859" s="51"/>
      <c r="GL859" s="51"/>
      <c r="GM859" s="51"/>
      <c r="GN859" s="51"/>
      <c r="GO859" s="51"/>
      <c r="GP859" s="51"/>
      <c r="GQ859" s="51"/>
      <c r="GR859" s="51"/>
      <c r="GS859" s="51"/>
      <c r="GT859" s="51"/>
      <c r="GU859" s="51"/>
      <c r="GV859" s="51"/>
      <c r="GW859" s="51"/>
      <c r="GX859" s="51"/>
      <c r="GY859" s="51"/>
      <c r="GZ859" s="51"/>
      <c r="HA859" s="51"/>
      <c r="HB859" s="51"/>
      <c r="HC859" s="51"/>
      <c r="HD859" s="51"/>
      <c r="HE859" s="51"/>
      <c r="HF859" s="51"/>
      <c r="HG859" s="51"/>
      <c r="HH859" s="51"/>
      <c r="HI859" s="51"/>
      <c r="HJ859" s="51"/>
      <c r="HK859" s="51"/>
      <c r="HL859" s="51"/>
      <c r="HM859" s="51"/>
      <c r="HN859" s="51"/>
      <c r="HO859" s="51"/>
      <c r="HP859" s="51"/>
      <c r="HQ859" s="51"/>
      <c r="HR859" s="51"/>
      <c r="HS859" s="51"/>
      <c r="HT859" s="51"/>
      <c r="HU859" s="51"/>
      <c r="HV859" s="51"/>
      <c r="HW859" s="51"/>
      <c r="HX859" s="51"/>
      <c r="HY859" s="51"/>
      <c r="HZ859" s="51"/>
      <c r="IA859" s="51"/>
      <c r="IB859" s="51"/>
      <c r="IC859" s="51"/>
      <c r="ID859" s="51"/>
      <c r="IE859" s="51"/>
      <c r="IF859" s="51"/>
      <c r="IG859" s="51"/>
      <c r="IH859" s="51"/>
      <c r="II859" s="51"/>
      <c r="IJ859" s="51"/>
      <c r="IK859" s="51"/>
      <c r="IL859" s="51"/>
      <c r="IM859" s="51"/>
      <c r="IN859" s="51"/>
      <c r="IO859" s="51"/>
      <c r="IP859" s="51"/>
      <c r="IQ859" s="51"/>
      <c r="IR859" s="51"/>
      <c r="IS859" s="51"/>
      <c r="IT859" s="51"/>
      <c r="IU859" s="51"/>
    </row>
    <row r="860" spans="1:255" ht="12.75" customHeight="1" x14ac:dyDescent="0.2">
      <c r="A860" s="61"/>
      <c r="B860" s="61"/>
      <c r="C860" s="61"/>
      <c r="D860" s="61"/>
      <c r="E860" s="6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  <c r="GH860" s="51"/>
      <c r="GI860" s="51"/>
      <c r="GJ860" s="51"/>
      <c r="GK860" s="51"/>
      <c r="GL860" s="51"/>
      <c r="GM860" s="51"/>
      <c r="GN860" s="51"/>
      <c r="GO860" s="51"/>
      <c r="GP860" s="51"/>
      <c r="GQ860" s="51"/>
      <c r="GR860" s="51"/>
      <c r="GS860" s="51"/>
      <c r="GT860" s="51"/>
      <c r="GU860" s="51"/>
      <c r="GV860" s="51"/>
      <c r="GW860" s="51"/>
      <c r="GX860" s="51"/>
      <c r="GY860" s="51"/>
      <c r="GZ860" s="51"/>
      <c r="HA860" s="51"/>
      <c r="HB860" s="51"/>
      <c r="HC860" s="51"/>
      <c r="HD860" s="51"/>
      <c r="HE860" s="51"/>
      <c r="HF860" s="51"/>
      <c r="HG860" s="51"/>
      <c r="HH860" s="51"/>
      <c r="HI860" s="51"/>
      <c r="HJ860" s="51"/>
      <c r="HK860" s="51"/>
      <c r="HL860" s="51"/>
      <c r="HM860" s="51"/>
      <c r="HN860" s="51"/>
      <c r="HO860" s="51"/>
      <c r="HP860" s="51"/>
      <c r="HQ860" s="51"/>
      <c r="HR860" s="51"/>
      <c r="HS860" s="51"/>
      <c r="HT860" s="51"/>
      <c r="HU860" s="51"/>
      <c r="HV860" s="51"/>
      <c r="HW860" s="51"/>
      <c r="HX860" s="51"/>
      <c r="HY860" s="51"/>
      <c r="HZ860" s="51"/>
      <c r="IA860" s="51"/>
      <c r="IB860" s="51"/>
      <c r="IC860" s="51"/>
      <c r="ID860" s="51"/>
      <c r="IE860" s="51"/>
      <c r="IF860" s="51"/>
      <c r="IG860" s="51"/>
      <c r="IH860" s="51"/>
      <c r="II860" s="51"/>
      <c r="IJ860" s="51"/>
      <c r="IK860" s="51"/>
      <c r="IL860" s="51"/>
      <c r="IM860" s="51"/>
      <c r="IN860" s="51"/>
      <c r="IO860" s="51"/>
      <c r="IP860" s="51"/>
      <c r="IQ860" s="51"/>
      <c r="IR860" s="51"/>
      <c r="IS860" s="51"/>
      <c r="IT860" s="51"/>
      <c r="IU860" s="51"/>
    </row>
    <row r="861" spans="1:255" ht="12.75" customHeight="1" x14ac:dyDescent="0.2">
      <c r="A861" s="61"/>
      <c r="B861" s="61"/>
      <c r="C861" s="61"/>
      <c r="D861" s="61"/>
      <c r="E861" s="6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  <c r="GH861" s="51"/>
      <c r="GI861" s="51"/>
      <c r="GJ861" s="51"/>
      <c r="GK861" s="51"/>
      <c r="GL861" s="51"/>
      <c r="GM861" s="51"/>
      <c r="GN861" s="51"/>
      <c r="GO861" s="51"/>
      <c r="GP861" s="51"/>
      <c r="GQ861" s="51"/>
      <c r="GR861" s="51"/>
      <c r="GS861" s="51"/>
      <c r="GT861" s="51"/>
      <c r="GU861" s="51"/>
      <c r="GV861" s="51"/>
      <c r="GW861" s="51"/>
      <c r="GX861" s="51"/>
      <c r="GY861" s="51"/>
      <c r="GZ861" s="51"/>
      <c r="HA861" s="51"/>
      <c r="HB861" s="51"/>
      <c r="HC861" s="51"/>
      <c r="HD861" s="51"/>
      <c r="HE861" s="51"/>
      <c r="HF861" s="51"/>
      <c r="HG861" s="51"/>
      <c r="HH861" s="51"/>
      <c r="HI861" s="51"/>
      <c r="HJ861" s="51"/>
      <c r="HK861" s="51"/>
      <c r="HL861" s="51"/>
      <c r="HM861" s="51"/>
      <c r="HN861" s="51"/>
      <c r="HO861" s="51"/>
      <c r="HP861" s="51"/>
      <c r="HQ861" s="51"/>
      <c r="HR861" s="51"/>
      <c r="HS861" s="51"/>
      <c r="HT861" s="51"/>
      <c r="HU861" s="51"/>
      <c r="HV861" s="51"/>
      <c r="HW861" s="51"/>
      <c r="HX861" s="51"/>
      <c r="HY861" s="51"/>
      <c r="HZ861" s="51"/>
      <c r="IA861" s="51"/>
      <c r="IB861" s="51"/>
      <c r="IC861" s="51"/>
      <c r="ID861" s="51"/>
      <c r="IE861" s="51"/>
      <c r="IF861" s="51"/>
      <c r="IG861" s="51"/>
      <c r="IH861" s="51"/>
      <c r="II861" s="51"/>
      <c r="IJ861" s="51"/>
      <c r="IK861" s="51"/>
      <c r="IL861" s="51"/>
      <c r="IM861" s="51"/>
      <c r="IN861" s="51"/>
      <c r="IO861" s="51"/>
      <c r="IP861" s="51"/>
      <c r="IQ861" s="51"/>
      <c r="IR861" s="51"/>
      <c r="IS861" s="51"/>
      <c r="IT861" s="51"/>
      <c r="IU861" s="51"/>
    </row>
    <row r="862" spans="1:255" ht="12.75" customHeight="1" x14ac:dyDescent="0.2">
      <c r="A862" s="61"/>
      <c r="B862" s="61"/>
      <c r="C862" s="61"/>
      <c r="D862" s="61"/>
      <c r="E862" s="6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  <c r="GH862" s="51"/>
      <c r="GI862" s="51"/>
      <c r="GJ862" s="51"/>
      <c r="GK862" s="51"/>
      <c r="GL862" s="51"/>
      <c r="GM862" s="51"/>
      <c r="GN862" s="51"/>
      <c r="GO862" s="51"/>
      <c r="GP862" s="51"/>
      <c r="GQ862" s="51"/>
      <c r="GR862" s="51"/>
      <c r="GS862" s="51"/>
      <c r="GT862" s="51"/>
      <c r="GU862" s="51"/>
      <c r="GV862" s="51"/>
      <c r="GW862" s="51"/>
      <c r="GX862" s="51"/>
      <c r="GY862" s="51"/>
      <c r="GZ862" s="51"/>
      <c r="HA862" s="51"/>
      <c r="HB862" s="51"/>
      <c r="HC862" s="51"/>
      <c r="HD862" s="51"/>
      <c r="HE862" s="51"/>
      <c r="HF862" s="51"/>
      <c r="HG862" s="51"/>
      <c r="HH862" s="51"/>
      <c r="HI862" s="51"/>
      <c r="HJ862" s="51"/>
      <c r="HK862" s="51"/>
      <c r="HL862" s="51"/>
      <c r="HM862" s="51"/>
      <c r="HN862" s="51"/>
      <c r="HO862" s="51"/>
      <c r="HP862" s="51"/>
      <c r="HQ862" s="51"/>
      <c r="HR862" s="51"/>
      <c r="HS862" s="51"/>
      <c r="HT862" s="51"/>
      <c r="HU862" s="51"/>
      <c r="HV862" s="51"/>
      <c r="HW862" s="51"/>
      <c r="HX862" s="51"/>
      <c r="HY862" s="51"/>
      <c r="HZ862" s="51"/>
      <c r="IA862" s="51"/>
      <c r="IB862" s="51"/>
      <c r="IC862" s="51"/>
      <c r="ID862" s="51"/>
      <c r="IE862" s="51"/>
      <c r="IF862" s="51"/>
      <c r="IG862" s="51"/>
      <c r="IH862" s="51"/>
      <c r="II862" s="51"/>
      <c r="IJ862" s="51"/>
      <c r="IK862" s="51"/>
      <c r="IL862" s="51"/>
      <c r="IM862" s="51"/>
      <c r="IN862" s="51"/>
      <c r="IO862" s="51"/>
      <c r="IP862" s="51"/>
      <c r="IQ862" s="51"/>
      <c r="IR862" s="51"/>
      <c r="IS862" s="51"/>
      <c r="IT862" s="51"/>
      <c r="IU862" s="51"/>
    </row>
    <row r="863" spans="1:255" ht="12.75" customHeight="1" x14ac:dyDescent="0.2">
      <c r="A863" s="61"/>
      <c r="B863" s="61"/>
      <c r="C863" s="61"/>
      <c r="D863" s="61"/>
      <c r="E863" s="6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  <c r="GH863" s="51"/>
      <c r="GI863" s="51"/>
      <c r="GJ863" s="51"/>
      <c r="GK863" s="51"/>
      <c r="GL863" s="51"/>
      <c r="GM863" s="51"/>
      <c r="GN863" s="51"/>
      <c r="GO863" s="51"/>
      <c r="GP863" s="51"/>
      <c r="GQ863" s="51"/>
      <c r="GR863" s="51"/>
      <c r="GS863" s="51"/>
      <c r="GT863" s="51"/>
      <c r="GU863" s="51"/>
      <c r="GV863" s="51"/>
      <c r="GW863" s="51"/>
      <c r="GX863" s="51"/>
      <c r="GY863" s="51"/>
      <c r="GZ863" s="51"/>
      <c r="HA863" s="51"/>
      <c r="HB863" s="51"/>
      <c r="HC863" s="51"/>
      <c r="HD863" s="51"/>
      <c r="HE863" s="51"/>
      <c r="HF863" s="51"/>
      <c r="HG863" s="51"/>
      <c r="HH863" s="51"/>
      <c r="HI863" s="51"/>
      <c r="HJ863" s="51"/>
      <c r="HK863" s="51"/>
      <c r="HL863" s="51"/>
      <c r="HM863" s="51"/>
      <c r="HN863" s="51"/>
      <c r="HO863" s="51"/>
      <c r="HP863" s="51"/>
      <c r="HQ863" s="51"/>
      <c r="HR863" s="51"/>
      <c r="HS863" s="51"/>
      <c r="HT863" s="51"/>
      <c r="HU863" s="51"/>
      <c r="HV863" s="51"/>
      <c r="HW863" s="51"/>
      <c r="HX863" s="51"/>
      <c r="HY863" s="51"/>
      <c r="HZ863" s="51"/>
      <c r="IA863" s="51"/>
      <c r="IB863" s="51"/>
      <c r="IC863" s="51"/>
      <c r="ID863" s="51"/>
      <c r="IE863" s="51"/>
      <c r="IF863" s="51"/>
      <c r="IG863" s="51"/>
      <c r="IH863" s="51"/>
      <c r="II863" s="51"/>
      <c r="IJ863" s="51"/>
      <c r="IK863" s="51"/>
      <c r="IL863" s="51"/>
      <c r="IM863" s="51"/>
      <c r="IN863" s="51"/>
      <c r="IO863" s="51"/>
      <c r="IP863" s="51"/>
      <c r="IQ863" s="51"/>
      <c r="IR863" s="51"/>
      <c r="IS863" s="51"/>
      <c r="IT863" s="51"/>
      <c r="IU863" s="51"/>
    </row>
    <row r="864" spans="1:255" ht="12.75" customHeight="1" x14ac:dyDescent="0.2">
      <c r="A864" s="61"/>
      <c r="B864" s="61"/>
      <c r="C864" s="61"/>
      <c r="D864" s="61"/>
      <c r="E864" s="6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  <c r="GH864" s="51"/>
      <c r="GI864" s="51"/>
      <c r="GJ864" s="51"/>
      <c r="GK864" s="51"/>
      <c r="GL864" s="51"/>
      <c r="GM864" s="51"/>
      <c r="GN864" s="51"/>
      <c r="GO864" s="51"/>
      <c r="GP864" s="51"/>
      <c r="GQ864" s="51"/>
      <c r="GR864" s="51"/>
      <c r="GS864" s="51"/>
      <c r="GT864" s="51"/>
      <c r="GU864" s="51"/>
      <c r="GV864" s="51"/>
      <c r="GW864" s="51"/>
      <c r="GX864" s="51"/>
      <c r="GY864" s="51"/>
      <c r="GZ864" s="51"/>
      <c r="HA864" s="51"/>
      <c r="HB864" s="51"/>
      <c r="HC864" s="51"/>
      <c r="HD864" s="51"/>
      <c r="HE864" s="51"/>
      <c r="HF864" s="51"/>
      <c r="HG864" s="51"/>
      <c r="HH864" s="51"/>
      <c r="HI864" s="51"/>
      <c r="HJ864" s="51"/>
      <c r="HK864" s="51"/>
      <c r="HL864" s="51"/>
      <c r="HM864" s="51"/>
      <c r="HN864" s="51"/>
      <c r="HO864" s="51"/>
      <c r="HP864" s="51"/>
      <c r="HQ864" s="51"/>
      <c r="HR864" s="51"/>
      <c r="HS864" s="51"/>
      <c r="HT864" s="51"/>
      <c r="HU864" s="51"/>
      <c r="HV864" s="51"/>
      <c r="HW864" s="51"/>
      <c r="HX864" s="51"/>
      <c r="HY864" s="51"/>
      <c r="HZ864" s="51"/>
      <c r="IA864" s="51"/>
      <c r="IB864" s="51"/>
      <c r="IC864" s="51"/>
      <c r="ID864" s="51"/>
      <c r="IE864" s="51"/>
      <c r="IF864" s="51"/>
      <c r="IG864" s="51"/>
      <c r="IH864" s="51"/>
      <c r="II864" s="51"/>
      <c r="IJ864" s="51"/>
      <c r="IK864" s="51"/>
      <c r="IL864" s="51"/>
      <c r="IM864" s="51"/>
      <c r="IN864" s="51"/>
      <c r="IO864" s="51"/>
      <c r="IP864" s="51"/>
      <c r="IQ864" s="51"/>
      <c r="IR864" s="51"/>
      <c r="IS864" s="51"/>
      <c r="IT864" s="51"/>
      <c r="IU864" s="51"/>
    </row>
    <row r="865" spans="1:255" ht="12.75" customHeight="1" x14ac:dyDescent="0.2">
      <c r="A865" s="61"/>
      <c r="B865" s="61"/>
      <c r="C865" s="61"/>
      <c r="D865" s="61"/>
      <c r="E865" s="6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  <c r="GH865" s="51"/>
      <c r="GI865" s="51"/>
      <c r="GJ865" s="51"/>
      <c r="GK865" s="51"/>
      <c r="GL865" s="51"/>
      <c r="GM865" s="51"/>
      <c r="GN865" s="51"/>
      <c r="GO865" s="51"/>
      <c r="GP865" s="51"/>
      <c r="GQ865" s="51"/>
      <c r="GR865" s="51"/>
      <c r="GS865" s="51"/>
      <c r="GT865" s="51"/>
      <c r="GU865" s="51"/>
      <c r="GV865" s="51"/>
      <c r="GW865" s="51"/>
      <c r="GX865" s="51"/>
      <c r="GY865" s="51"/>
      <c r="GZ865" s="51"/>
      <c r="HA865" s="51"/>
      <c r="HB865" s="51"/>
      <c r="HC865" s="51"/>
      <c r="HD865" s="51"/>
      <c r="HE865" s="51"/>
      <c r="HF865" s="51"/>
      <c r="HG865" s="51"/>
      <c r="HH865" s="51"/>
      <c r="HI865" s="51"/>
      <c r="HJ865" s="51"/>
      <c r="HK865" s="51"/>
      <c r="HL865" s="51"/>
      <c r="HM865" s="51"/>
      <c r="HN865" s="51"/>
      <c r="HO865" s="51"/>
      <c r="HP865" s="51"/>
      <c r="HQ865" s="51"/>
      <c r="HR865" s="51"/>
      <c r="HS865" s="51"/>
      <c r="HT865" s="51"/>
      <c r="HU865" s="51"/>
      <c r="HV865" s="51"/>
      <c r="HW865" s="51"/>
      <c r="HX865" s="51"/>
      <c r="HY865" s="51"/>
      <c r="HZ865" s="51"/>
      <c r="IA865" s="51"/>
      <c r="IB865" s="51"/>
      <c r="IC865" s="51"/>
      <c r="ID865" s="51"/>
      <c r="IE865" s="51"/>
      <c r="IF865" s="51"/>
      <c r="IG865" s="51"/>
      <c r="IH865" s="51"/>
      <c r="II865" s="51"/>
      <c r="IJ865" s="51"/>
      <c r="IK865" s="51"/>
      <c r="IL865" s="51"/>
      <c r="IM865" s="51"/>
      <c r="IN865" s="51"/>
      <c r="IO865" s="51"/>
      <c r="IP865" s="51"/>
      <c r="IQ865" s="51"/>
      <c r="IR865" s="51"/>
      <c r="IS865" s="51"/>
      <c r="IT865" s="51"/>
      <c r="IU865" s="51"/>
    </row>
    <row r="866" spans="1:255" ht="12.75" customHeight="1" x14ac:dyDescent="0.2">
      <c r="A866" s="61"/>
      <c r="B866" s="61"/>
      <c r="C866" s="61"/>
      <c r="D866" s="61"/>
      <c r="E866" s="6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  <c r="GH866" s="51"/>
      <c r="GI866" s="51"/>
      <c r="GJ866" s="51"/>
      <c r="GK866" s="51"/>
      <c r="GL866" s="51"/>
      <c r="GM866" s="51"/>
      <c r="GN866" s="51"/>
      <c r="GO866" s="51"/>
      <c r="GP866" s="51"/>
      <c r="GQ866" s="51"/>
      <c r="GR866" s="51"/>
      <c r="GS866" s="51"/>
      <c r="GT866" s="51"/>
      <c r="GU866" s="51"/>
      <c r="GV866" s="51"/>
      <c r="GW866" s="51"/>
      <c r="GX866" s="51"/>
      <c r="GY866" s="51"/>
      <c r="GZ866" s="51"/>
      <c r="HA866" s="51"/>
      <c r="HB866" s="51"/>
      <c r="HC866" s="51"/>
      <c r="HD866" s="51"/>
      <c r="HE866" s="51"/>
      <c r="HF866" s="51"/>
      <c r="HG866" s="51"/>
      <c r="HH866" s="51"/>
      <c r="HI866" s="51"/>
      <c r="HJ866" s="51"/>
      <c r="HK866" s="51"/>
      <c r="HL866" s="51"/>
      <c r="HM866" s="51"/>
      <c r="HN866" s="51"/>
      <c r="HO866" s="51"/>
      <c r="HP866" s="51"/>
      <c r="HQ866" s="51"/>
      <c r="HR866" s="51"/>
      <c r="HS866" s="51"/>
      <c r="HT866" s="51"/>
      <c r="HU866" s="51"/>
      <c r="HV866" s="51"/>
      <c r="HW866" s="51"/>
      <c r="HX866" s="51"/>
      <c r="HY866" s="51"/>
      <c r="HZ866" s="51"/>
      <c r="IA866" s="51"/>
      <c r="IB866" s="51"/>
      <c r="IC866" s="51"/>
      <c r="ID866" s="51"/>
      <c r="IE866" s="51"/>
      <c r="IF866" s="51"/>
      <c r="IG866" s="51"/>
      <c r="IH866" s="51"/>
      <c r="II866" s="51"/>
      <c r="IJ866" s="51"/>
      <c r="IK866" s="51"/>
      <c r="IL866" s="51"/>
      <c r="IM866" s="51"/>
      <c r="IN866" s="51"/>
      <c r="IO866" s="51"/>
      <c r="IP866" s="51"/>
      <c r="IQ866" s="51"/>
      <c r="IR866" s="51"/>
      <c r="IS866" s="51"/>
      <c r="IT866" s="51"/>
      <c r="IU866" s="51"/>
    </row>
    <row r="867" spans="1:255" ht="12.75" customHeight="1" x14ac:dyDescent="0.2">
      <c r="A867" s="61"/>
      <c r="B867" s="61"/>
      <c r="C867" s="61"/>
      <c r="D867" s="61"/>
      <c r="E867" s="6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  <c r="GH867" s="51"/>
      <c r="GI867" s="51"/>
      <c r="GJ867" s="51"/>
      <c r="GK867" s="51"/>
      <c r="GL867" s="51"/>
      <c r="GM867" s="51"/>
      <c r="GN867" s="51"/>
      <c r="GO867" s="51"/>
      <c r="GP867" s="51"/>
      <c r="GQ867" s="51"/>
      <c r="GR867" s="51"/>
      <c r="GS867" s="51"/>
      <c r="GT867" s="51"/>
      <c r="GU867" s="51"/>
      <c r="GV867" s="51"/>
      <c r="GW867" s="51"/>
      <c r="GX867" s="51"/>
      <c r="GY867" s="51"/>
      <c r="GZ867" s="51"/>
      <c r="HA867" s="51"/>
      <c r="HB867" s="51"/>
      <c r="HC867" s="51"/>
      <c r="HD867" s="51"/>
      <c r="HE867" s="51"/>
      <c r="HF867" s="51"/>
      <c r="HG867" s="51"/>
      <c r="HH867" s="51"/>
      <c r="HI867" s="51"/>
      <c r="HJ867" s="51"/>
      <c r="HK867" s="51"/>
      <c r="HL867" s="51"/>
      <c r="HM867" s="51"/>
      <c r="HN867" s="51"/>
      <c r="HO867" s="51"/>
      <c r="HP867" s="51"/>
      <c r="HQ867" s="51"/>
      <c r="HR867" s="51"/>
      <c r="HS867" s="51"/>
      <c r="HT867" s="51"/>
      <c r="HU867" s="51"/>
      <c r="HV867" s="51"/>
      <c r="HW867" s="51"/>
      <c r="HX867" s="51"/>
      <c r="HY867" s="51"/>
      <c r="HZ867" s="51"/>
      <c r="IA867" s="51"/>
      <c r="IB867" s="51"/>
      <c r="IC867" s="51"/>
      <c r="ID867" s="51"/>
      <c r="IE867" s="51"/>
      <c r="IF867" s="51"/>
      <c r="IG867" s="51"/>
      <c r="IH867" s="51"/>
      <c r="II867" s="51"/>
      <c r="IJ867" s="51"/>
      <c r="IK867" s="51"/>
      <c r="IL867" s="51"/>
      <c r="IM867" s="51"/>
      <c r="IN867" s="51"/>
      <c r="IO867" s="51"/>
      <c r="IP867" s="51"/>
      <c r="IQ867" s="51"/>
      <c r="IR867" s="51"/>
      <c r="IS867" s="51"/>
      <c r="IT867" s="51"/>
      <c r="IU867" s="51"/>
    </row>
    <row r="868" spans="1:255" ht="12.75" customHeight="1" x14ac:dyDescent="0.2">
      <c r="A868" s="61"/>
      <c r="B868" s="61"/>
      <c r="C868" s="61"/>
      <c r="D868" s="61"/>
      <c r="E868" s="6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  <c r="GH868" s="51"/>
      <c r="GI868" s="51"/>
      <c r="GJ868" s="51"/>
      <c r="GK868" s="51"/>
      <c r="GL868" s="51"/>
      <c r="GM868" s="51"/>
      <c r="GN868" s="51"/>
      <c r="GO868" s="51"/>
      <c r="GP868" s="51"/>
      <c r="GQ868" s="51"/>
      <c r="GR868" s="51"/>
      <c r="GS868" s="51"/>
      <c r="GT868" s="51"/>
      <c r="GU868" s="51"/>
      <c r="GV868" s="51"/>
      <c r="GW868" s="51"/>
      <c r="GX868" s="51"/>
      <c r="GY868" s="51"/>
      <c r="GZ868" s="51"/>
      <c r="HA868" s="51"/>
      <c r="HB868" s="51"/>
      <c r="HC868" s="51"/>
      <c r="HD868" s="51"/>
      <c r="HE868" s="51"/>
      <c r="HF868" s="51"/>
      <c r="HG868" s="51"/>
      <c r="HH868" s="51"/>
      <c r="HI868" s="51"/>
      <c r="HJ868" s="51"/>
      <c r="HK868" s="51"/>
      <c r="HL868" s="51"/>
      <c r="HM868" s="51"/>
      <c r="HN868" s="51"/>
      <c r="HO868" s="51"/>
      <c r="HP868" s="51"/>
      <c r="HQ868" s="51"/>
      <c r="HR868" s="51"/>
      <c r="HS868" s="51"/>
      <c r="HT868" s="51"/>
      <c r="HU868" s="51"/>
      <c r="HV868" s="51"/>
      <c r="HW868" s="51"/>
      <c r="HX868" s="51"/>
      <c r="HY868" s="51"/>
      <c r="HZ868" s="51"/>
      <c r="IA868" s="51"/>
      <c r="IB868" s="51"/>
      <c r="IC868" s="51"/>
      <c r="ID868" s="51"/>
      <c r="IE868" s="51"/>
      <c r="IF868" s="51"/>
      <c r="IG868" s="51"/>
      <c r="IH868" s="51"/>
      <c r="II868" s="51"/>
      <c r="IJ868" s="51"/>
      <c r="IK868" s="51"/>
      <c r="IL868" s="51"/>
      <c r="IM868" s="51"/>
      <c r="IN868" s="51"/>
      <c r="IO868" s="51"/>
      <c r="IP868" s="51"/>
      <c r="IQ868" s="51"/>
      <c r="IR868" s="51"/>
      <c r="IS868" s="51"/>
      <c r="IT868" s="51"/>
      <c r="IU868" s="51"/>
    </row>
    <row r="869" spans="1:255" ht="12.75" customHeight="1" x14ac:dyDescent="0.2">
      <c r="A869" s="61"/>
      <c r="B869" s="61"/>
      <c r="C869" s="61"/>
      <c r="D869" s="61"/>
      <c r="E869" s="6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  <c r="GH869" s="51"/>
      <c r="GI869" s="51"/>
      <c r="GJ869" s="51"/>
      <c r="GK869" s="51"/>
      <c r="GL869" s="51"/>
      <c r="GM869" s="51"/>
      <c r="GN869" s="51"/>
      <c r="GO869" s="51"/>
      <c r="GP869" s="51"/>
      <c r="GQ869" s="51"/>
      <c r="GR869" s="51"/>
      <c r="GS869" s="51"/>
      <c r="GT869" s="51"/>
      <c r="GU869" s="51"/>
      <c r="GV869" s="51"/>
      <c r="GW869" s="51"/>
      <c r="GX869" s="51"/>
      <c r="GY869" s="51"/>
      <c r="GZ869" s="51"/>
      <c r="HA869" s="51"/>
      <c r="HB869" s="51"/>
      <c r="HC869" s="51"/>
      <c r="HD869" s="51"/>
      <c r="HE869" s="51"/>
      <c r="HF869" s="51"/>
      <c r="HG869" s="51"/>
      <c r="HH869" s="51"/>
      <c r="HI869" s="51"/>
      <c r="HJ869" s="51"/>
      <c r="HK869" s="51"/>
      <c r="HL869" s="51"/>
      <c r="HM869" s="51"/>
      <c r="HN869" s="51"/>
      <c r="HO869" s="51"/>
      <c r="HP869" s="51"/>
      <c r="HQ869" s="51"/>
      <c r="HR869" s="51"/>
      <c r="HS869" s="51"/>
      <c r="HT869" s="51"/>
      <c r="HU869" s="51"/>
      <c r="HV869" s="51"/>
      <c r="HW869" s="51"/>
      <c r="HX869" s="51"/>
      <c r="HY869" s="51"/>
      <c r="HZ869" s="51"/>
      <c r="IA869" s="51"/>
      <c r="IB869" s="51"/>
      <c r="IC869" s="51"/>
      <c r="ID869" s="51"/>
      <c r="IE869" s="51"/>
      <c r="IF869" s="51"/>
      <c r="IG869" s="51"/>
      <c r="IH869" s="51"/>
      <c r="II869" s="51"/>
      <c r="IJ869" s="51"/>
      <c r="IK869" s="51"/>
      <c r="IL869" s="51"/>
      <c r="IM869" s="51"/>
      <c r="IN869" s="51"/>
      <c r="IO869" s="51"/>
      <c r="IP869" s="51"/>
      <c r="IQ869" s="51"/>
      <c r="IR869" s="51"/>
      <c r="IS869" s="51"/>
      <c r="IT869" s="51"/>
      <c r="IU869" s="51"/>
    </row>
    <row r="870" spans="1:255" ht="12.75" customHeight="1" x14ac:dyDescent="0.2">
      <c r="A870" s="61"/>
      <c r="B870" s="61"/>
      <c r="C870" s="61"/>
      <c r="D870" s="61"/>
      <c r="E870" s="6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  <c r="GH870" s="51"/>
      <c r="GI870" s="51"/>
      <c r="GJ870" s="51"/>
      <c r="GK870" s="51"/>
      <c r="GL870" s="51"/>
      <c r="GM870" s="51"/>
      <c r="GN870" s="51"/>
      <c r="GO870" s="51"/>
      <c r="GP870" s="51"/>
      <c r="GQ870" s="51"/>
      <c r="GR870" s="51"/>
      <c r="GS870" s="51"/>
      <c r="GT870" s="51"/>
      <c r="GU870" s="51"/>
      <c r="GV870" s="51"/>
      <c r="GW870" s="51"/>
      <c r="GX870" s="51"/>
      <c r="GY870" s="51"/>
      <c r="GZ870" s="51"/>
      <c r="HA870" s="51"/>
      <c r="HB870" s="51"/>
      <c r="HC870" s="51"/>
      <c r="HD870" s="51"/>
      <c r="HE870" s="51"/>
      <c r="HF870" s="51"/>
      <c r="HG870" s="51"/>
      <c r="HH870" s="51"/>
      <c r="HI870" s="51"/>
      <c r="HJ870" s="51"/>
      <c r="HK870" s="51"/>
      <c r="HL870" s="51"/>
      <c r="HM870" s="51"/>
      <c r="HN870" s="51"/>
      <c r="HO870" s="51"/>
      <c r="HP870" s="51"/>
      <c r="HQ870" s="51"/>
      <c r="HR870" s="51"/>
      <c r="HS870" s="51"/>
      <c r="HT870" s="51"/>
      <c r="HU870" s="51"/>
      <c r="HV870" s="51"/>
      <c r="HW870" s="51"/>
      <c r="HX870" s="51"/>
      <c r="HY870" s="51"/>
      <c r="HZ870" s="51"/>
      <c r="IA870" s="51"/>
      <c r="IB870" s="51"/>
      <c r="IC870" s="51"/>
      <c r="ID870" s="51"/>
      <c r="IE870" s="51"/>
      <c r="IF870" s="51"/>
      <c r="IG870" s="51"/>
      <c r="IH870" s="51"/>
      <c r="II870" s="51"/>
      <c r="IJ870" s="51"/>
      <c r="IK870" s="51"/>
      <c r="IL870" s="51"/>
      <c r="IM870" s="51"/>
      <c r="IN870" s="51"/>
      <c r="IO870" s="51"/>
      <c r="IP870" s="51"/>
      <c r="IQ870" s="51"/>
      <c r="IR870" s="51"/>
      <c r="IS870" s="51"/>
      <c r="IT870" s="51"/>
      <c r="IU870" s="51"/>
    </row>
    <row r="871" spans="1:255" ht="12.75" customHeight="1" x14ac:dyDescent="0.2">
      <c r="A871" s="61"/>
      <c r="B871" s="61"/>
      <c r="C871" s="61"/>
      <c r="D871" s="61"/>
      <c r="E871" s="6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  <c r="GH871" s="51"/>
      <c r="GI871" s="51"/>
      <c r="GJ871" s="51"/>
      <c r="GK871" s="51"/>
      <c r="GL871" s="51"/>
      <c r="GM871" s="51"/>
      <c r="GN871" s="51"/>
      <c r="GO871" s="51"/>
      <c r="GP871" s="51"/>
      <c r="GQ871" s="51"/>
      <c r="GR871" s="51"/>
      <c r="GS871" s="51"/>
      <c r="GT871" s="51"/>
      <c r="GU871" s="51"/>
      <c r="GV871" s="51"/>
      <c r="GW871" s="51"/>
      <c r="GX871" s="51"/>
      <c r="GY871" s="51"/>
      <c r="GZ871" s="51"/>
      <c r="HA871" s="51"/>
      <c r="HB871" s="51"/>
      <c r="HC871" s="51"/>
      <c r="HD871" s="51"/>
      <c r="HE871" s="51"/>
      <c r="HF871" s="51"/>
      <c r="HG871" s="51"/>
      <c r="HH871" s="51"/>
      <c r="HI871" s="51"/>
      <c r="HJ871" s="51"/>
      <c r="HK871" s="51"/>
      <c r="HL871" s="51"/>
      <c r="HM871" s="51"/>
      <c r="HN871" s="51"/>
      <c r="HO871" s="51"/>
      <c r="HP871" s="51"/>
      <c r="HQ871" s="51"/>
      <c r="HR871" s="51"/>
      <c r="HS871" s="51"/>
      <c r="HT871" s="51"/>
      <c r="HU871" s="51"/>
      <c r="HV871" s="51"/>
      <c r="HW871" s="51"/>
      <c r="HX871" s="51"/>
      <c r="HY871" s="51"/>
      <c r="HZ871" s="51"/>
      <c r="IA871" s="51"/>
      <c r="IB871" s="51"/>
      <c r="IC871" s="51"/>
      <c r="ID871" s="51"/>
      <c r="IE871" s="51"/>
      <c r="IF871" s="51"/>
      <c r="IG871" s="51"/>
      <c r="IH871" s="51"/>
      <c r="II871" s="51"/>
      <c r="IJ871" s="51"/>
      <c r="IK871" s="51"/>
      <c r="IL871" s="51"/>
      <c r="IM871" s="51"/>
      <c r="IN871" s="51"/>
      <c r="IO871" s="51"/>
      <c r="IP871" s="51"/>
      <c r="IQ871" s="51"/>
      <c r="IR871" s="51"/>
      <c r="IS871" s="51"/>
      <c r="IT871" s="51"/>
      <c r="IU871" s="51"/>
    </row>
    <row r="872" spans="1:255" ht="12.75" customHeight="1" x14ac:dyDescent="0.2">
      <c r="A872" s="61"/>
      <c r="B872" s="61"/>
      <c r="C872" s="61"/>
      <c r="D872" s="61"/>
      <c r="E872" s="6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  <c r="GH872" s="51"/>
      <c r="GI872" s="51"/>
      <c r="GJ872" s="51"/>
      <c r="GK872" s="51"/>
      <c r="GL872" s="51"/>
      <c r="GM872" s="51"/>
      <c r="GN872" s="51"/>
      <c r="GO872" s="51"/>
      <c r="GP872" s="51"/>
      <c r="GQ872" s="51"/>
      <c r="GR872" s="51"/>
      <c r="GS872" s="51"/>
      <c r="GT872" s="51"/>
      <c r="GU872" s="51"/>
      <c r="GV872" s="51"/>
      <c r="GW872" s="51"/>
      <c r="GX872" s="51"/>
      <c r="GY872" s="51"/>
      <c r="GZ872" s="51"/>
      <c r="HA872" s="51"/>
      <c r="HB872" s="51"/>
      <c r="HC872" s="51"/>
      <c r="HD872" s="51"/>
      <c r="HE872" s="51"/>
      <c r="HF872" s="51"/>
      <c r="HG872" s="51"/>
      <c r="HH872" s="51"/>
      <c r="HI872" s="51"/>
      <c r="HJ872" s="51"/>
      <c r="HK872" s="51"/>
      <c r="HL872" s="51"/>
      <c r="HM872" s="51"/>
      <c r="HN872" s="51"/>
      <c r="HO872" s="51"/>
      <c r="HP872" s="51"/>
      <c r="HQ872" s="51"/>
      <c r="HR872" s="51"/>
      <c r="HS872" s="51"/>
      <c r="HT872" s="51"/>
      <c r="HU872" s="51"/>
      <c r="HV872" s="51"/>
      <c r="HW872" s="51"/>
      <c r="HX872" s="51"/>
      <c r="HY872" s="51"/>
      <c r="HZ872" s="51"/>
      <c r="IA872" s="51"/>
      <c r="IB872" s="51"/>
      <c r="IC872" s="51"/>
      <c r="ID872" s="51"/>
      <c r="IE872" s="51"/>
      <c r="IF872" s="51"/>
      <c r="IG872" s="51"/>
      <c r="IH872" s="51"/>
      <c r="II872" s="51"/>
      <c r="IJ872" s="51"/>
      <c r="IK872" s="51"/>
      <c r="IL872" s="51"/>
      <c r="IM872" s="51"/>
      <c r="IN872" s="51"/>
      <c r="IO872" s="51"/>
      <c r="IP872" s="51"/>
      <c r="IQ872" s="51"/>
      <c r="IR872" s="51"/>
      <c r="IS872" s="51"/>
      <c r="IT872" s="51"/>
      <c r="IU872" s="51"/>
    </row>
    <row r="873" spans="1:255" ht="12.75" customHeight="1" x14ac:dyDescent="0.2">
      <c r="A873" s="61"/>
      <c r="B873" s="61"/>
      <c r="C873" s="61"/>
      <c r="D873" s="61"/>
      <c r="E873" s="6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  <c r="GH873" s="51"/>
      <c r="GI873" s="51"/>
      <c r="GJ873" s="51"/>
      <c r="GK873" s="51"/>
      <c r="GL873" s="51"/>
      <c r="GM873" s="51"/>
      <c r="GN873" s="51"/>
      <c r="GO873" s="51"/>
      <c r="GP873" s="51"/>
      <c r="GQ873" s="51"/>
      <c r="GR873" s="51"/>
      <c r="GS873" s="51"/>
      <c r="GT873" s="51"/>
      <c r="GU873" s="51"/>
      <c r="GV873" s="51"/>
      <c r="GW873" s="51"/>
      <c r="GX873" s="51"/>
      <c r="GY873" s="51"/>
      <c r="GZ873" s="51"/>
      <c r="HA873" s="51"/>
      <c r="HB873" s="51"/>
      <c r="HC873" s="51"/>
      <c r="HD873" s="51"/>
      <c r="HE873" s="51"/>
      <c r="HF873" s="51"/>
      <c r="HG873" s="51"/>
      <c r="HH873" s="51"/>
      <c r="HI873" s="51"/>
      <c r="HJ873" s="51"/>
      <c r="HK873" s="51"/>
      <c r="HL873" s="51"/>
      <c r="HM873" s="51"/>
      <c r="HN873" s="51"/>
      <c r="HO873" s="51"/>
      <c r="HP873" s="51"/>
      <c r="HQ873" s="51"/>
      <c r="HR873" s="51"/>
      <c r="HS873" s="51"/>
      <c r="HT873" s="51"/>
      <c r="HU873" s="51"/>
      <c r="HV873" s="51"/>
      <c r="HW873" s="51"/>
      <c r="HX873" s="51"/>
      <c r="HY873" s="51"/>
      <c r="HZ873" s="51"/>
      <c r="IA873" s="51"/>
      <c r="IB873" s="51"/>
      <c r="IC873" s="51"/>
      <c r="ID873" s="51"/>
      <c r="IE873" s="51"/>
      <c r="IF873" s="51"/>
      <c r="IG873" s="51"/>
      <c r="IH873" s="51"/>
      <c r="II873" s="51"/>
      <c r="IJ873" s="51"/>
      <c r="IK873" s="51"/>
      <c r="IL873" s="51"/>
      <c r="IM873" s="51"/>
      <c r="IN873" s="51"/>
      <c r="IO873" s="51"/>
      <c r="IP873" s="51"/>
      <c r="IQ873" s="51"/>
      <c r="IR873" s="51"/>
      <c r="IS873" s="51"/>
      <c r="IT873" s="51"/>
      <c r="IU873" s="51"/>
    </row>
    <row r="874" spans="1:255" ht="12.75" customHeight="1" x14ac:dyDescent="0.2">
      <c r="A874" s="61"/>
      <c r="B874" s="61"/>
      <c r="C874" s="61"/>
      <c r="D874" s="61"/>
      <c r="E874" s="6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  <c r="GH874" s="51"/>
      <c r="GI874" s="51"/>
      <c r="GJ874" s="51"/>
      <c r="GK874" s="51"/>
      <c r="GL874" s="51"/>
      <c r="GM874" s="51"/>
      <c r="GN874" s="51"/>
      <c r="GO874" s="51"/>
      <c r="GP874" s="51"/>
      <c r="GQ874" s="51"/>
      <c r="GR874" s="51"/>
      <c r="GS874" s="51"/>
      <c r="GT874" s="51"/>
      <c r="GU874" s="51"/>
      <c r="GV874" s="51"/>
      <c r="GW874" s="51"/>
      <c r="GX874" s="51"/>
      <c r="GY874" s="51"/>
      <c r="GZ874" s="51"/>
      <c r="HA874" s="51"/>
      <c r="HB874" s="51"/>
      <c r="HC874" s="51"/>
      <c r="HD874" s="51"/>
      <c r="HE874" s="51"/>
      <c r="HF874" s="51"/>
      <c r="HG874" s="51"/>
      <c r="HH874" s="51"/>
      <c r="HI874" s="51"/>
      <c r="HJ874" s="51"/>
      <c r="HK874" s="51"/>
      <c r="HL874" s="51"/>
      <c r="HM874" s="51"/>
      <c r="HN874" s="51"/>
      <c r="HO874" s="51"/>
      <c r="HP874" s="51"/>
      <c r="HQ874" s="51"/>
      <c r="HR874" s="51"/>
      <c r="HS874" s="51"/>
      <c r="HT874" s="51"/>
      <c r="HU874" s="51"/>
      <c r="HV874" s="51"/>
      <c r="HW874" s="51"/>
      <c r="HX874" s="51"/>
      <c r="HY874" s="51"/>
      <c r="HZ874" s="51"/>
      <c r="IA874" s="51"/>
      <c r="IB874" s="51"/>
      <c r="IC874" s="51"/>
      <c r="ID874" s="51"/>
      <c r="IE874" s="51"/>
      <c r="IF874" s="51"/>
      <c r="IG874" s="51"/>
      <c r="IH874" s="51"/>
      <c r="II874" s="51"/>
      <c r="IJ874" s="51"/>
      <c r="IK874" s="51"/>
      <c r="IL874" s="51"/>
      <c r="IM874" s="51"/>
      <c r="IN874" s="51"/>
      <c r="IO874" s="51"/>
      <c r="IP874" s="51"/>
      <c r="IQ874" s="51"/>
      <c r="IR874" s="51"/>
      <c r="IS874" s="51"/>
      <c r="IT874" s="51"/>
      <c r="IU874" s="51"/>
    </row>
    <row r="875" spans="1:255" ht="12.75" customHeight="1" x14ac:dyDescent="0.2">
      <c r="A875" s="61"/>
      <c r="B875" s="61"/>
      <c r="C875" s="61"/>
      <c r="D875" s="61"/>
      <c r="E875" s="6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  <c r="GH875" s="51"/>
      <c r="GI875" s="51"/>
      <c r="GJ875" s="51"/>
      <c r="GK875" s="51"/>
      <c r="GL875" s="51"/>
      <c r="GM875" s="51"/>
      <c r="GN875" s="51"/>
      <c r="GO875" s="51"/>
      <c r="GP875" s="51"/>
      <c r="GQ875" s="51"/>
      <c r="GR875" s="51"/>
      <c r="GS875" s="51"/>
      <c r="GT875" s="51"/>
      <c r="GU875" s="51"/>
      <c r="GV875" s="51"/>
      <c r="GW875" s="51"/>
      <c r="GX875" s="51"/>
      <c r="GY875" s="51"/>
      <c r="GZ875" s="51"/>
      <c r="HA875" s="51"/>
      <c r="HB875" s="51"/>
      <c r="HC875" s="51"/>
      <c r="HD875" s="51"/>
      <c r="HE875" s="51"/>
      <c r="HF875" s="51"/>
      <c r="HG875" s="51"/>
      <c r="HH875" s="51"/>
      <c r="HI875" s="51"/>
      <c r="HJ875" s="51"/>
      <c r="HK875" s="51"/>
      <c r="HL875" s="51"/>
      <c r="HM875" s="51"/>
      <c r="HN875" s="51"/>
      <c r="HO875" s="51"/>
      <c r="HP875" s="51"/>
      <c r="HQ875" s="51"/>
      <c r="HR875" s="51"/>
      <c r="HS875" s="51"/>
      <c r="HT875" s="51"/>
      <c r="HU875" s="51"/>
      <c r="HV875" s="51"/>
      <c r="HW875" s="51"/>
      <c r="HX875" s="51"/>
      <c r="HY875" s="51"/>
      <c r="HZ875" s="51"/>
      <c r="IA875" s="51"/>
      <c r="IB875" s="51"/>
      <c r="IC875" s="51"/>
      <c r="ID875" s="51"/>
      <c r="IE875" s="51"/>
      <c r="IF875" s="51"/>
      <c r="IG875" s="51"/>
      <c r="IH875" s="51"/>
      <c r="II875" s="51"/>
      <c r="IJ875" s="51"/>
      <c r="IK875" s="51"/>
      <c r="IL875" s="51"/>
      <c r="IM875" s="51"/>
      <c r="IN875" s="51"/>
      <c r="IO875" s="51"/>
      <c r="IP875" s="51"/>
      <c r="IQ875" s="51"/>
      <c r="IR875" s="51"/>
      <c r="IS875" s="51"/>
      <c r="IT875" s="51"/>
      <c r="IU875" s="51"/>
    </row>
    <row r="876" spans="1:255" ht="12.75" customHeight="1" x14ac:dyDescent="0.2">
      <c r="A876" s="61"/>
      <c r="B876" s="61"/>
      <c r="C876" s="61"/>
      <c r="D876" s="61"/>
      <c r="E876" s="6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  <c r="GH876" s="51"/>
      <c r="GI876" s="51"/>
      <c r="GJ876" s="51"/>
      <c r="GK876" s="51"/>
      <c r="GL876" s="51"/>
      <c r="GM876" s="51"/>
      <c r="GN876" s="51"/>
      <c r="GO876" s="51"/>
      <c r="GP876" s="51"/>
      <c r="GQ876" s="51"/>
      <c r="GR876" s="51"/>
      <c r="GS876" s="51"/>
      <c r="GT876" s="51"/>
      <c r="GU876" s="51"/>
      <c r="GV876" s="51"/>
      <c r="GW876" s="51"/>
      <c r="GX876" s="51"/>
      <c r="GY876" s="51"/>
      <c r="GZ876" s="51"/>
      <c r="HA876" s="51"/>
      <c r="HB876" s="51"/>
      <c r="HC876" s="51"/>
      <c r="HD876" s="51"/>
      <c r="HE876" s="51"/>
      <c r="HF876" s="51"/>
      <c r="HG876" s="51"/>
      <c r="HH876" s="51"/>
      <c r="HI876" s="51"/>
      <c r="HJ876" s="51"/>
      <c r="HK876" s="51"/>
      <c r="HL876" s="51"/>
      <c r="HM876" s="51"/>
      <c r="HN876" s="51"/>
      <c r="HO876" s="51"/>
      <c r="HP876" s="51"/>
      <c r="HQ876" s="51"/>
      <c r="HR876" s="51"/>
      <c r="HS876" s="51"/>
      <c r="HT876" s="51"/>
      <c r="HU876" s="51"/>
      <c r="HV876" s="51"/>
      <c r="HW876" s="51"/>
      <c r="HX876" s="51"/>
      <c r="HY876" s="51"/>
      <c r="HZ876" s="51"/>
      <c r="IA876" s="51"/>
      <c r="IB876" s="51"/>
      <c r="IC876" s="51"/>
      <c r="ID876" s="51"/>
      <c r="IE876" s="51"/>
      <c r="IF876" s="51"/>
      <c r="IG876" s="51"/>
      <c r="IH876" s="51"/>
      <c r="II876" s="51"/>
      <c r="IJ876" s="51"/>
      <c r="IK876" s="51"/>
      <c r="IL876" s="51"/>
      <c r="IM876" s="51"/>
      <c r="IN876" s="51"/>
      <c r="IO876" s="51"/>
      <c r="IP876" s="51"/>
      <c r="IQ876" s="51"/>
      <c r="IR876" s="51"/>
      <c r="IS876" s="51"/>
      <c r="IT876" s="51"/>
      <c r="IU876" s="51"/>
    </row>
    <row r="877" spans="1:255" ht="12.75" customHeight="1" x14ac:dyDescent="0.2">
      <c r="A877" s="61"/>
      <c r="B877" s="61"/>
      <c r="C877" s="61"/>
      <c r="D877" s="61"/>
      <c r="E877" s="6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  <c r="GH877" s="51"/>
      <c r="GI877" s="51"/>
      <c r="GJ877" s="51"/>
      <c r="GK877" s="51"/>
      <c r="GL877" s="51"/>
      <c r="GM877" s="51"/>
      <c r="GN877" s="51"/>
      <c r="GO877" s="51"/>
      <c r="GP877" s="51"/>
      <c r="GQ877" s="51"/>
      <c r="GR877" s="51"/>
      <c r="GS877" s="51"/>
      <c r="GT877" s="51"/>
      <c r="GU877" s="51"/>
      <c r="GV877" s="51"/>
      <c r="GW877" s="51"/>
      <c r="GX877" s="51"/>
      <c r="GY877" s="51"/>
      <c r="GZ877" s="51"/>
      <c r="HA877" s="51"/>
      <c r="HB877" s="51"/>
      <c r="HC877" s="51"/>
      <c r="HD877" s="51"/>
      <c r="HE877" s="51"/>
      <c r="HF877" s="51"/>
      <c r="HG877" s="51"/>
      <c r="HH877" s="51"/>
      <c r="HI877" s="51"/>
      <c r="HJ877" s="51"/>
      <c r="HK877" s="51"/>
      <c r="HL877" s="51"/>
      <c r="HM877" s="51"/>
      <c r="HN877" s="51"/>
      <c r="HO877" s="51"/>
      <c r="HP877" s="51"/>
      <c r="HQ877" s="51"/>
      <c r="HR877" s="51"/>
      <c r="HS877" s="51"/>
      <c r="HT877" s="51"/>
      <c r="HU877" s="51"/>
      <c r="HV877" s="51"/>
      <c r="HW877" s="51"/>
      <c r="HX877" s="51"/>
      <c r="HY877" s="51"/>
      <c r="HZ877" s="51"/>
      <c r="IA877" s="51"/>
      <c r="IB877" s="51"/>
      <c r="IC877" s="51"/>
      <c r="ID877" s="51"/>
      <c r="IE877" s="51"/>
      <c r="IF877" s="51"/>
      <c r="IG877" s="51"/>
      <c r="IH877" s="51"/>
      <c r="II877" s="51"/>
      <c r="IJ877" s="51"/>
      <c r="IK877" s="51"/>
      <c r="IL877" s="51"/>
      <c r="IM877" s="51"/>
      <c r="IN877" s="51"/>
      <c r="IO877" s="51"/>
      <c r="IP877" s="51"/>
      <c r="IQ877" s="51"/>
      <c r="IR877" s="51"/>
      <c r="IS877" s="51"/>
      <c r="IT877" s="51"/>
      <c r="IU877" s="51"/>
    </row>
    <row r="878" spans="1:255" ht="12.75" customHeight="1" x14ac:dyDescent="0.2">
      <c r="A878" s="61"/>
      <c r="B878" s="61"/>
      <c r="C878" s="61"/>
      <c r="D878" s="61"/>
      <c r="E878" s="6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  <c r="GH878" s="51"/>
      <c r="GI878" s="51"/>
      <c r="GJ878" s="51"/>
      <c r="GK878" s="51"/>
      <c r="GL878" s="51"/>
      <c r="GM878" s="51"/>
      <c r="GN878" s="51"/>
      <c r="GO878" s="51"/>
      <c r="GP878" s="51"/>
      <c r="GQ878" s="51"/>
      <c r="GR878" s="51"/>
      <c r="GS878" s="51"/>
      <c r="GT878" s="51"/>
      <c r="GU878" s="51"/>
      <c r="GV878" s="51"/>
      <c r="GW878" s="51"/>
      <c r="GX878" s="51"/>
      <c r="GY878" s="51"/>
      <c r="GZ878" s="51"/>
      <c r="HA878" s="51"/>
      <c r="HB878" s="51"/>
      <c r="HC878" s="51"/>
      <c r="HD878" s="51"/>
      <c r="HE878" s="51"/>
      <c r="HF878" s="51"/>
      <c r="HG878" s="51"/>
      <c r="HH878" s="51"/>
      <c r="HI878" s="51"/>
      <c r="HJ878" s="51"/>
      <c r="HK878" s="51"/>
      <c r="HL878" s="51"/>
      <c r="HM878" s="51"/>
      <c r="HN878" s="51"/>
      <c r="HO878" s="51"/>
      <c r="HP878" s="51"/>
      <c r="HQ878" s="51"/>
      <c r="HR878" s="51"/>
      <c r="HS878" s="51"/>
      <c r="HT878" s="51"/>
      <c r="HU878" s="51"/>
      <c r="HV878" s="51"/>
      <c r="HW878" s="51"/>
      <c r="HX878" s="51"/>
      <c r="HY878" s="51"/>
      <c r="HZ878" s="51"/>
      <c r="IA878" s="51"/>
      <c r="IB878" s="51"/>
      <c r="IC878" s="51"/>
      <c r="ID878" s="51"/>
      <c r="IE878" s="51"/>
      <c r="IF878" s="51"/>
      <c r="IG878" s="51"/>
      <c r="IH878" s="51"/>
      <c r="II878" s="51"/>
      <c r="IJ878" s="51"/>
      <c r="IK878" s="51"/>
      <c r="IL878" s="51"/>
      <c r="IM878" s="51"/>
      <c r="IN878" s="51"/>
      <c r="IO878" s="51"/>
      <c r="IP878" s="51"/>
      <c r="IQ878" s="51"/>
      <c r="IR878" s="51"/>
      <c r="IS878" s="51"/>
      <c r="IT878" s="51"/>
      <c r="IU878" s="51"/>
    </row>
    <row r="879" spans="1:255" ht="12.75" customHeight="1" x14ac:dyDescent="0.2">
      <c r="A879" s="61"/>
      <c r="B879" s="61"/>
      <c r="C879" s="61"/>
      <c r="D879" s="61"/>
      <c r="E879" s="6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  <c r="GH879" s="51"/>
      <c r="GI879" s="51"/>
      <c r="GJ879" s="51"/>
      <c r="GK879" s="51"/>
      <c r="GL879" s="51"/>
      <c r="GM879" s="51"/>
      <c r="GN879" s="51"/>
      <c r="GO879" s="51"/>
      <c r="GP879" s="51"/>
      <c r="GQ879" s="51"/>
      <c r="GR879" s="51"/>
      <c r="GS879" s="51"/>
      <c r="GT879" s="51"/>
      <c r="GU879" s="51"/>
      <c r="GV879" s="51"/>
      <c r="GW879" s="51"/>
      <c r="GX879" s="51"/>
      <c r="GY879" s="51"/>
      <c r="GZ879" s="51"/>
      <c r="HA879" s="51"/>
      <c r="HB879" s="51"/>
      <c r="HC879" s="51"/>
      <c r="HD879" s="51"/>
      <c r="HE879" s="51"/>
      <c r="HF879" s="51"/>
      <c r="HG879" s="51"/>
      <c r="HH879" s="51"/>
      <c r="HI879" s="51"/>
      <c r="HJ879" s="51"/>
      <c r="HK879" s="51"/>
      <c r="HL879" s="51"/>
      <c r="HM879" s="51"/>
      <c r="HN879" s="51"/>
      <c r="HO879" s="51"/>
      <c r="HP879" s="51"/>
      <c r="HQ879" s="51"/>
      <c r="HR879" s="51"/>
      <c r="HS879" s="51"/>
      <c r="HT879" s="51"/>
      <c r="HU879" s="51"/>
      <c r="HV879" s="51"/>
      <c r="HW879" s="51"/>
      <c r="HX879" s="51"/>
      <c r="HY879" s="51"/>
      <c r="HZ879" s="51"/>
      <c r="IA879" s="51"/>
      <c r="IB879" s="51"/>
      <c r="IC879" s="51"/>
      <c r="ID879" s="51"/>
      <c r="IE879" s="51"/>
      <c r="IF879" s="51"/>
      <c r="IG879" s="51"/>
      <c r="IH879" s="51"/>
      <c r="II879" s="51"/>
      <c r="IJ879" s="51"/>
      <c r="IK879" s="51"/>
      <c r="IL879" s="51"/>
      <c r="IM879" s="51"/>
      <c r="IN879" s="51"/>
      <c r="IO879" s="51"/>
      <c r="IP879" s="51"/>
      <c r="IQ879" s="51"/>
      <c r="IR879" s="51"/>
      <c r="IS879" s="51"/>
      <c r="IT879" s="51"/>
      <c r="IU879" s="51"/>
    </row>
    <row r="880" spans="1:255" ht="12.75" customHeight="1" x14ac:dyDescent="0.2">
      <c r="A880" s="61"/>
      <c r="B880" s="61"/>
      <c r="C880" s="61"/>
      <c r="D880" s="61"/>
      <c r="E880" s="6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  <c r="GH880" s="51"/>
      <c r="GI880" s="51"/>
      <c r="GJ880" s="51"/>
      <c r="GK880" s="51"/>
      <c r="GL880" s="51"/>
      <c r="GM880" s="51"/>
      <c r="GN880" s="51"/>
      <c r="GO880" s="51"/>
      <c r="GP880" s="51"/>
      <c r="GQ880" s="51"/>
      <c r="GR880" s="51"/>
      <c r="GS880" s="51"/>
      <c r="GT880" s="51"/>
      <c r="GU880" s="51"/>
      <c r="GV880" s="51"/>
      <c r="GW880" s="51"/>
      <c r="GX880" s="51"/>
      <c r="GY880" s="51"/>
      <c r="GZ880" s="51"/>
      <c r="HA880" s="51"/>
      <c r="HB880" s="51"/>
      <c r="HC880" s="51"/>
      <c r="HD880" s="51"/>
      <c r="HE880" s="51"/>
      <c r="HF880" s="51"/>
      <c r="HG880" s="51"/>
      <c r="HH880" s="51"/>
      <c r="HI880" s="51"/>
      <c r="HJ880" s="51"/>
      <c r="HK880" s="51"/>
      <c r="HL880" s="51"/>
      <c r="HM880" s="51"/>
      <c r="HN880" s="51"/>
      <c r="HO880" s="51"/>
      <c r="HP880" s="51"/>
      <c r="HQ880" s="51"/>
      <c r="HR880" s="51"/>
      <c r="HS880" s="51"/>
      <c r="HT880" s="51"/>
      <c r="HU880" s="51"/>
      <c r="HV880" s="51"/>
      <c r="HW880" s="51"/>
      <c r="HX880" s="51"/>
      <c r="HY880" s="51"/>
      <c r="HZ880" s="51"/>
      <c r="IA880" s="51"/>
      <c r="IB880" s="51"/>
      <c r="IC880" s="51"/>
      <c r="ID880" s="51"/>
      <c r="IE880" s="51"/>
      <c r="IF880" s="51"/>
      <c r="IG880" s="51"/>
      <c r="IH880" s="51"/>
      <c r="II880" s="51"/>
      <c r="IJ880" s="51"/>
      <c r="IK880" s="51"/>
      <c r="IL880" s="51"/>
      <c r="IM880" s="51"/>
      <c r="IN880" s="51"/>
      <c r="IO880" s="51"/>
      <c r="IP880" s="51"/>
      <c r="IQ880" s="51"/>
      <c r="IR880" s="51"/>
      <c r="IS880" s="51"/>
      <c r="IT880" s="51"/>
      <c r="IU880" s="51"/>
    </row>
    <row r="881" spans="1:255" ht="12.75" customHeight="1" x14ac:dyDescent="0.2">
      <c r="A881" s="61"/>
      <c r="B881" s="61"/>
      <c r="C881" s="61"/>
      <c r="D881" s="61"/>
      <c r="E881" s="6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  <c r="GH881" s="51"/>
      <c r="GI881" s="51"/>
      <c r="GJ881" s="51"/>
      <c r="GK881" s="51"/>
      <c r="GL881" s="51"/>
      <c r="GM881" s="51"/>
      <c r="GN881" s="51"/>
      <c r="GO881" s="51"/>
      <c r="GP881" s="51"/>
      <c r="GQ881" s="51"/>
      <c r="GR881" s="51"/>
      <c r="GS881" s="51"/>
      <c r="GT881" s="51"/>
      <c r="GU881" s="51"/>
      <c r="GV881" s="51"/>
      <c r="GW881" s="51"/>
      <c r="GX881" s="51"/>
      <c r="GY881" s="51"/>
      <c r="GZ881" s="51"/>
      <c r="HA881" s="51"/>
      <c r="HB881" s="51"/>
      <c r="HC881" s="51"/>
      <c r="HD881" s="51"/>
      <c r="HE881" s="51"/>
      <c r="HF881" s="51"/>
      <c r="HG881" s="51"/>
      <c r="HH881" s="51"/>
      <c r="HI881" s="51"/>
      <c r="HJ881" s="51"/>
      <c r="HK881" s="51"/>
      <c r="HL881" s="51"/>
      <c r="HM881" s="51"/>
      <c r="HN881" s="51"/>
      <c r="HO881" s="51"/>
      <c r="HP881" s="51"/>
      <c r="HQ881" s="51"/>
      <c r="HR881" s="51"/>
      <c r="HS881" s="51"/>
      <c r="HT881" s="51"/>
      <c r="HU881" s="51"/>
      <c r="HV881" s="51"/>
      <c r="HW881" s="51"/>
      <c r="HX881" s="51"/>
      <c r="HY881" s="51"/>
      <c r="HZ881" s="51"/>
      <c r="IA881" s="51"/>
      <c r="IB881" s="51"/>
      <c r="IC881" s="51"/>
      <c r="ID881" s="51"/>
      <c r="IE881" s="51"/>
      <c r="IF881" s="51"/>
      <c r="IG881" s="51"/>
      <c r="IH881" s="51"/>
      <c r="II881" s="51"/>
      <c r="IJ881" s="51"/>
      <c r="IK881" s="51"/>
      <c r="IL881" s="51"/>
      <c r="IM881" s="51"/>
      <c r="IN881" s="51"/>
      <c r="IO881" s="51"/>
      <c r="IP881" s="51"/>
      <c r="IQ881" s="51"/>
      <c r="IR881" s="51"/>
      <c r="IS881" s="51"/>
      <c r="IT881" s="51"/>
      <c r="IU881" s="51"/>
    </row>
    <row r="882" spans="1:255" ht="12.75" customHeight="1" x14ac:dyDescent="0.2">
      <c r="A882" s="61"/>
      <c r="B882" s="61"/>
      <c r="C882" s="61"/>
      <c r="D882" s="61"/>
      <c r="E882" s="6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  <c r="GH882" s="51"/>
      <c r="GI882" s="51"/>
      <c r="GJ882" s="51"/>
      <c r="GK882" s="51"/>
      <c r="GL882" s="51"/>
      <c r="GM882" s="51"/>
      <c r="GN882" s="51"/>
      <c r="GO882" s="51"/>
      <c r="GP882" s="51"/>
      <c r="GQ882" s="51"/>
      <c r="GR882" s="51"/>
      <c r="GS882" s="51"/>
      <c r="GT882" s="51"/>
      <c r="GU882" s="51"/>
      <c r="GV882" s="51"/>
      <c r="GW882" s="51"/>
      <c r="GX882" s="51"/>
      <c r="GY882" s="51"/>
      <c r="GZ882" s="51"/>
      <c r="HA882" s="51"/>
      <c r="HB882" s="51"/>
      <c r="HC882" s="51"/>
      <c r="HD882" s="51"/>
      <c r="HE882" s="51"/>
      <c r="HF882" s="51"/>
      <c r="HG882" s="51"/>
      <c r="HH882" s="51"/>
      <c r="HI882" s="51"/>
      <c r="HJ882" s="51"/>
      <c r="HK882" s="51"/>
      <c r="HL882" s="51"/>
      <c r="HM882" s="51"/>
      <c r="HN882" s="51"/>
      <c r="HO882" s="51"/>
      <c r="HP882" s="51"/>
      <c r="HQ882" s="51"/>
      <c r="HR882" s="51"/>
      <c r="HS882" s="51"/>
      <c r="HT882" s="51"/>
      <c r="HU882" s="51"/>
      <c r="HV882" s="51"/>
      <c r="HW882" s="51"/>
      <c r="HX882" s="51"/>
      <c r="HY882" s="51"/>
      <c r="HZ882" s="51"/>
      <c r="IA882" s="51"/>
      <c r="IB882" s="51"/>
      <c r="IC882" s="51"/>
      <c r="ID882" s="51"/>
      <c r="IE882" s="51"/>
      <c r="IF882" s="51"/>
      <c r="IG882" s="51"/>
      <c r="IH882" s="51"/>
      <c r="II882" s="51"/>
      <c r="IJ882" s="51"/>
      <c r="IK882" s="51"/>
      <c r="IL882" s="51"/>
      <c r="IM882" s="51"/>
      <c r="IN882" s="51"/>
      <c r="IO882" s="51"/>
      <c r="IP882" s="51"/>
      <c r="IQ882" s="51"/>
      <c r="IR882" s="51"/>
      <c r="IS882" s="51"/>
      <c r="IT882" s="51"/>
      <c r="IU882" s="51"/>
    </row>
    <row r="883" spans="1:255" ht="12.75" customHeight="1" x14ac:dyDescent="0.2">
      <c r="A883" s="61"/>
      <c r="B883" s="61"/>
      <c r="C883" s="61"/>
      <c r="D883" s="61"/>
      <c r="E883" s="6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  <c r="GH883" s="51"/>
      <c r="GI883" s="51"/>
      <c r="GJ883" s="51"/>
      <c r="GK883" s="51"/>
      <c r="GL883" s="51"/>
      <c r="GM883" s="51"/>
      <c r="GN883" s="51"/>
      <c r="GO883" s="51"/>
      <c r="GP883" s="51"/>
      <c r="GQ883" s="51"/>
      <c r="GR883" s="51"/>
      <c r="GS883" s="51"/>
      <c r="GT883" s="51"/>
      <c r="GU883" s="51"/>
      <c r="GV883" s="51"/>
      <c r="GW883" s="51"/>
      <c r="GX883" s="51"/>
      <c r="GY883" s="51"/>
      <c r="GZ883" s="51"/>
      <c r="HA883" s="51"/>
      <c r="HB883" s="51"/>
      <c r="HC883" s="51"/>
      <c r="HD883" s="51"/>
      <c r="HE883" s="51"/>
      <c r="HF883" s="51"/>
      <c r="HG883" s="51"/>
      <c r="HH883" s="51"/>
      <c r="HI883" s="51"/>
      <c r="HJ883" s="51"/>
      <c r="HK883" s="51"/>
      <c r="HL883" s="51"/>
      <c r="HM883" s="51"/>
      <c r="HN883" s="51"/>
      <c r="HO883" s="51"/>
      <c r="HP883" s="51"/>
      <c r="HQ883" s="51"/>
      <c r="HR883" s="51"/>
      <c r="HS883" s="51"/>
      <c r="HT883" s="51"/>
      <c r="HU883" s="51"/>
      <c r="HV883" s="51"/>
      <c r="HW883" s="51"/>
      <c r="HX883" s="51"/>
      <c r="HY883" s="51"/>
      <c r="HZ883" s="51"/>
      <c r="IA883" s="51"/>
      <c r="IB883" s="51"/>
      <c r="IC883" s="51"/>
      <c r="ID883" s="51"/>
      <c r="IE883" s="51"/>
      <c r="IF883" s="51"/>
      <c r="IG883" s="51"/>
      <c r="IH883" s="51"/>
      <c r="II883" s="51"/>
      <c r="IJ883" s="51"/>
      <c r="IK883" s="51"/>
      <c r="IL883" s="51"/>
      <c r="IM883" s="51"/>
      <c r="IN883" s="51"/>
      <c r="IO883" s="51"/>
      <c r="IP883" s="51"/>
      <c r="IQ883" s="51"/>
      <c r="IR883" s="51"/>
      <c r="IS883" s="51"/>
      <c r="IT883" s="51"/>
      <c r="IU883" s="51"/>
    </row>
    <row r="884" spans="1:255" ht="12.75" customHeight="1" x14ac:dyDescent="0.2">
      <c r="A884" s="61"/>
      <c r="B884" s="61"/>
      <c r="C884" s="61"/>
      <c r="D884" s="61"/>
      <c r="E884" s="6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  <c r="GH884" s="51"/>
      <c r="GI884" s="51"/>
      <c r="GJ884" s="51"/>
      <c r="GK884" s="51"/>
      <c r="GL884" s="51"/>
      <c r="GM884" s="51"/>
      <c r="GN884" s="51"/>
      <c r="GO884" s="51"/>
      <c r="GP884" s="51"/>
      <c r="GQ884" s="51"/>
      <c r="GR884" s="51"/>
      <c r="GS884" s="51"/>
      <c r="GT884" s="51"/>
      <c r="GU884" s="51"/>
      <c r="GV884" s="51"/>
      <c r="GW884" s="51"/>
      <c r="GX884" s="51"/>
      <c r="GY884" s="51"/>
      <c r="GZ884" s="51"/>
      <c r="HA884" s="51"/>
      <c r="HB884" s="51"/>
      <c r="HC884" s="51"/>
      <c r="HD884" s="51"/>
      <c r="HE884" s="51"/>
      <c r="HF884" s="51"/>
      <c r="HG884" s="51"/>
      <c r="HH884" s="51"/>
      <c r="HI884" s="51"/>
      <c r="HJ884" s="51"/>
      <c r="HK884" s="51"/>
      <c r="HL884" s="51"/>
      <c r="HM884" s="51"/>
      <c r="HN884" s="51"/>
      <c r="HO884" s="51"/>
      <c r="HP884" s="51"/>
      <c r="HQ884" s="51"/>
      <c r="HR884" s="51"/>
      <c r="HS884" s="51"/>
      <c r="HT884" s="51"/>
      <c r="HU884" s="51"/>
      <c r="HV884" s="51"/>
      <c r="HW884" s="51"/>
      <c r="HX884" s="51"/>
      <c r="HY884" s="51"/>
      <c r="HZ884" s="51"/>
      <c r="IA884" s="51"/>
      <c r="IB884" s="51"/>
      <c r="IC884" s="51"/>
      <c r="ID884" s="51"/>
      <c r="IE884" s="51"/>
      <c r="IF884" s="51"/>
      <c r="IG884" s="51"/>
      <c r="IH884" s="51"/>
      <c r="II884" s="51"/>
      <c r="IJ884" s="51"/>
      <c r="IK884" s="51"/>
      <c r="IL884" s="51"/>
      <c r="IM884" s="51"/>
      <c r="IN884" s="51"/>
      <c r="IO884" s="51"/>
      <c r="IP884" s="51"/>
      <c r="IQ884" s="51"/>
      <c r="IR884" s="51"/>
      <c r="IS884" s="51"/>
      <c r="IT884" s="51"/>
      <c r="IU884" s="51"/>
    </row>
    <row r="885" spans="1:255" ht="12.75" customHeight="1" x14ac:dyDescent="0.2">
      <c r="A885" s="61"/>
      <c r="B885" s="61"/>
      <c r="C885" s="61"/>
      <c r="D885" s="61"/>
      <c r="E885" s="6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  <c r="GH885" s="51"/>
      <c r="GI885" s="51"/>
      <c r="GJ885" s="51"/>
      <c r="GK885" s="51"/>
      <c r="GL885" s="51"/>
      <c r="GM885" s="51"/>
      <c r="GN885" s="51"/>
      <c r="GO885" s="51"/>
      <c r="GP885" s="51"/>
      <c r="GQ885" s="51"/>
      <c r="GR885" s="51"/>
      <c r="GS885" s="51"/>
      <c r="GT885" s="51"/>
      <c r="GU885" s="51"/>
      <c r="GV885" s="51"/>
      <c r="GW885" s="51"/>
      <c r="GX885" s="51"/>
      <c r="GY885" s="51"/>
      <c r="GZ885" s="51"/>
      <c r="HA885" s="51"/>
      <c r="HB885" s="51"/>
      <c r="HC885" s="51"/>
      <c r="HD885" s="51"/>
      <c r="HE885" s="51"/>
      <c r="HF885" s="51"/>
      <c r="HG885" s="51"/>
      <c r="HH885" s="51"/>
      <c r="HI885" s="51"/>
      <c r="HJ885" s="51"/>
      <c r="HK885" s="51"/>
      <c r="HL885" s="51"/>
      <c r="HM885" s="51"/>
      <c r="HN885" s="51"/>
      <c r="HO885" s="51"/>
      <c r="HP885" s="51"/>
      <c r="HQ885" s="51"/>
      <c r="HR885" s="51"/>
      <c r="HS885" s="51"/>
      <c r="HT885" s="51"/>
      <c r="HU885" s="51"/>
      <c r="HV885" s="51"/>
      <c r="HW885" s="51"/>
      <c r="HX885" s="51"/>
      <c r="HY885" s="51"/>
      <c r="HZ885" s="51"/>
      <c r="IA885" s="51"/>
      <c r="IB885" s="51"/>
      <c r="IC885" s="51"/>
      <c r="ID885" s="51"/>
      <c r="IE885" s="51"/>
      <c r="IF885" s="51"/>
      <c r="IG885" s="51"/>
      <c r="IH885" s="51"/>
      <c r="II885" s="51"/>
      <c r="IJ885" s="51"/>
      <c r="IK885" s="51"/>
      <c r="IL885" s="51"/>
      <c r="IM885" s="51"/>
      <c r="IN885" s="51"/>
      <c r="IO885" s="51"/>
      <c r="IP885" s="51"/>
      <c r="IQ885" s="51"/>
      <c r="IR885" s="51"/>
      <c r="IS885" s="51"/>
      <c r="IT885" s="51"/>
      <c r="IU885" s="51"/>
    </row>
    <row r="886" spans="1:255" ht="12.75" customHeight="1" x14ac:dyDescent="0.2">
      <c r="A886" s="61"/>
      <c r="B886" s="61"/>
      <c r="C886" s="61"/>
      <c r="D886" s="61"/>
      <c r="E886" s="6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  <c r="GH886" s="51"/>
      <c r="GI886" s="51"/>
      <c r="GJ886" s="51"/>
      <c r="GK886" s="51"/>
      <c r="GL886" s="51"/>
      <c r="GM886" s="51"/>
      <c r="GN886" s="51"/>
      <c r="GO886" s="51"/>
      <c r="GP886" s="51"/>
      <c r="GQ886" s="51"/>
      <c r="GR886" s="51"/>
      <c r="GS886" s="51"/>
      <c r="GT886" s="51"/>
      <c r="GU886" s="51"/>
      <c r="GV886" s="51"/>
      <c r="GW886" s="51"/>
      <c r="GX886" s="51"/>
      <c r="GY886" s="51"/>
      <c r="GZ886" s="51"/>
      <c r="HA886" s="51"/>
      <c r="HB886" s="51"/>
      <c r="HC886" s="51"/>
      <c r="HD886" s="51"/>
      <c r="HE886" s="51"/>
      <c r="HF886" s="51"/>
      <c r="HG886" s="51"/>
      <c r="HH886" s="51"/>
      <c r="HI886" s="51"/>
      <c r="HJ886" s="51"/>
      <c r="HK886" s="51"/>
      <c r="HL886" s="51"/>
      <c r="HM886" s="51"/>
      <c r="HN886" s="51"/>
      <c r="HO886" s="51"/>
      <c r="HP886" s="51"/>
      <c r="HQ886" s="51"/>
      <c r="HR886" s="51"/>
      <c r="HS886" s="51"/>
      <c r="HT886" s="51"/>
      <c r="HU886" s="51"/>
      <c r="HV886" s="51"/>
      <c r="HW886" s="51"/>
      <c r="HX886" s="51"/>
      <c r="HY886" s="51"/>
      <c r="HZ886" s="51"/>
      <c r="IA886" s="51"/>
      <c r="IB886" s="51"/>
      <c r="IC886" s="51"/>
      <c r="ID886" s="51"/>
      <c r="IE886" s="51"/>
      <c r="IF886" s="51"/>
      <c r="IG886" s="51"/>
      <c r="IH886" s="51"/>
      <c r="II886" s="51"/>
      <c r="IJ886" s="51"/>
      <c r="IK886" s="51"/>
      <c r="IL886" s="51"/>
      <c r="IM886" s="51"/>
      <c r="IN886" s="51"/>
      <c r="IO886" s="51"/>
      <c r="IP886" s="51"/>
      <c r="IQ886" s="51"/>
      <c r="IR886" s="51"/>
      <c r="IS886" s="51"/>
      <c r="IT886" s="51"/>
      <c r="IU886" s="51"/>
    </row>
    <row r="887" spans="1:255" ht="12.75" customHeight="1" x14ac:dyDescent="0.2">
      <c r="A887" s="61"/>
      <c r="B887" s="61"/>
      <c r="C887" s="61"/>
      <c r="D887" s="61"/>
      <c r="E887" s="6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  <c r="GH887" s="51"/>
      <c r="GI887" s="51"/>
      <c r="GJ887" s="51"/>
      <c r="GK887" s="51"/>
      <c r="GL887" s="51"/>
      <c r="GM887" s="51"/>
      <c r="GN887" s="51"/>
      <c r="GO887" s="51"/>
      <c r="GP887" s="51"/>
      <c r="GQ887" s="51"/>
      <c r="GR887" s="51"/>
      <c r="GS887" s="51"/>
      <c r="GT887" s="51"/>
      <c r="GU887" s="51"/>
      <c r="GV887" s="51"/>
      <c r="GW887" s="51"/>
      <c r="GX887" s="51"/>
      <c r="GY887" s="51"/>
      <c r="GZ887" s="51"/>
      <c r="HA887" s="51"/>
      <c r="HB887" s="51"/>
      <c r="HC887" s="51"/>
      <c r="HD887" s="51"/>
      <c r="HE887" s="51"/>
      <c r="HF887" s="51"/>
      <c r="HG887" s="51"/>
      <c r="HH887" s="51"/>
      <c r="HI887" s="51"/>
      <c r="HJ887" s="51"/>
      <c r="HK887" s="51"/>
      <c r="HL887" s="51"/>
      <c r="HM887" s="51"/>
      <c r="HN887" s="51"/>
      <c r="HO887" s="51"/>
      <c r="HP887" s="51"/>
      <c r="HQ887" s="51"/>
      <c r="HR887" s="51"/>
      <c r="HS887" s="51"/>
      <c r="HT887" s="51"/>
      <c r="HU887" s="51"/>
      <c r="HV887" s="51"/>
      <c r="HW887" s="51"/>
      <c r="HX887" s="51"/>
      <c r="HY887" s="51"/>
      <c r="HZ887" s="51"/>
      <c r="IA887" s="51"/>
      <c r="IB887" s="51"/>
      <c r="IC887" s="51"/>
      <c r="ID887" s="51"/>
      <c r="IE887" s="51"/>
      <c r="IF887" s="51"/>
      <c r="IG887" s="51"/>
      <c r="IH887" s="51"/>
      <c r="II887" s="51"/>
      <c r="IJ887" s="51"/>
      <c r="IK887" s="51"/>
      <c r="IL887" s="51"/>
      <c r="IM887" s="51"/>
      <c r="IN887" s="51"/>
      <c r="IO887" s="51"/>
      <c r="IP887" s="51"/>
      <c r="IQ887" s="51"/>
      <c r="IR887" s="51"/>
      <c r="IS887" s="51"/>
      <c r="IT887" s="51"/>
      <c r="IU887" s="51"/>
    </row>
    <row r="888" spans="1:255" ht="12.75" customHeight="1" x14ac:dyDescent="0.2">
      <c r="A888" s="61"/>
      <c r="B888" s="61"/>
      <c r="C888" s="61"/>
      <c r="D888" s="61"/>
      <c r="E888" s="6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  <c r="GH888" s="51"/>
      <c r="GI888" s="51"/>
      <c r="GJ888" s="51"/>
      <c r="GK888" s="51"/>
      <c r="GL888" s="51"/>
      <c r="GM888" s="51"/>
      <c r="GN888" s="51"/>
      <c r="GO888" s="51"/>
      <c r="GP888" s="51"/>
      <c r="GQ888" s="51"/>
      <c r="GR888" s="51"/>
      <c r="GS888" s="51"/>
      <c r="GT888" s="51"/>
      <c r="GU888" s="51"/>
      <c r="GV888" s="51"/>
      <c r="GW888" s="51"/>
      <c r="GX888" s="51"/>
      <c r="GY888" s="51"/>
      <c r="GZ888" s="51"/>
      <c r="HA888" s="51"/>
      <c r="HB888" s="51"/>
      <c r="HC888" s="51"/>
      <c r="HD888" s="51"/>
      <c r="HE888" s="51"/>
      <c r="HF888" s="51"/>
      <c r="HG888" s="51"/>
      <c r="HH888" s="51"/>
      <c r="HI888" s="51"/>
      <c r="HJ888" s="51"/>
      <c r="HK888" s="51"/>
      <c r="HL888" s="51"/>
      <c r="HM888" s="51"/>
      <c r="HN888" s="51"/>
      <c r="HO888" s="51"/>
      <c r="HP888" s="51"/>
      <c r="HQ888" s="51"/>
      <c r="HR888" s="51"/>
      <c r="HS888" s="51"/>
      <c r="HT888" s="51"/>
      <c r="HU888" s="51"/>
      <c r="HV888" s="51"/>
      <c r="HW888" s="51"/>
      <c r="HX888" s="51"/>
      <c r="HY888" s="51"/>
      <c r="HZ888" s="51"/>
      <c r="IA888" s="51"/>
      <c r="IB888" s="51"/>
      <c r="IC888" s="51"/>
      <c r="ID888" s="51"/>
      <c r="IE888" s="51"/>
      <c r="IF888" s="51"/>
      <c r="IG888" s="51"/>
      <c r="IH888" s="51"/>
      <c r="II888" s="51"/>
      <c r="IJ888" s="51"/>
      <c r="IK888" s="51"/>
      <c r="IL888" s="51"/>
      <c r="IM888" s="51"/>
      <c r="IN888" s="51"/>
      <c r="IO888" s="51"/>
      <c r="IP888" s="51"/>
      <c r="IQ888" s="51"/>
      <c r="IR888" s="51"/>
      <c r="IS888" s="51"/>
      <c r="IT888" s="51"/>
      <c r="IU888" s="51"/>
    </row>
    <row r="889" spans="1:255" ht="12.75" customHeight="1" x14ac:dyDescent="0.2">
      <c r="A889" s="61"/>
      <c r="B889" s="61"/>
      <c r="C889" s="61"/>
      <c r="D889" s="61"/>
      <c r="E889" s="6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  <c r="GH889" s="51"/>
      <c r="GI889" s="51"/>
      <c r="GJ889" s="51"/>
      <c r="GK889" s="51"/>
      <c r="GL889" s="51"/>
      <c r="GM889" s="51"/>
      <c r="GN889" s="51"/>
      <c r="GO889" s="51"/>
      <c r="GP889" s="51"/>
      <c r="GQ889" s="51"/>
      <c r="GR889" s="51"/>
      <c r="GS889" s="51"/>
      <c r="GT889" s="51"/>
      <c r="GU889" s="51"/>
      <c r="GV889" s="51"/>
      <c r="GW889" s="51"/>
      <c r="GX889" s="51"/>
      <c r="GY889" s="51"/>
      <c r="GZ889" s="51"/>
      <c r="HA889" s="51"/>
      <c r="HB889" s="51"/>
      <c r="HC889" s="51"/>
      <c r="HD889" s="51"/>
      <c r="HE889" s="51"/>
      <c r="HF889" s="51"/>
      <c r="HG889" s="51"/>
      <c r="HH889" s="51"/>
      <c r="HI889" s="51"/>
      <c r="HJ889" s="51"/>
      <c r="HK889" s="51"/>
      <c r="HL889" s="51"/>
      <c r="HM889" s="51"/>
      <c r="HN889" s="51"/>
      <c r="HO889" s="51"/>
      <c r="HP889" s="51"/>
      <c r="HQ889" s="51"/>
      <c r="HR889" s="51"/>
      <c r="HS889" s="51"/>
      <c r="HT889" s="51"/>
      <c r="HU889" s="51"/>
      <c r="HV889" s="51"/>
      <c r="HW889" s="51"/>
      <c r="HX889" s="51"/>
      <c r="HY889" s="51"/>
      <c r="HZ889" s="51"/>
      <c r="IA889" s="51"/>
      <c r="IB889" s="51"/>
      <c r="IC889" s="51"/>
      <c r="ID889" s="51"/>
      <c r="IE889" s="51"/>
      <c r="IF889" s="51"/>
      <c r="IG889" s="51"/>
      <c r="IH889" s="51"/>
      <c r="II889" s="51"/>
      <c r="IJ889" s="51"/>
      <c r="IK889" s="51"/>
      <c r="IL889" s="51"/>
      <c r="IM889" s="51"/>
      <c r="IN889" s="51"/>
      <c r="IO889" s="51"/>
      <c r="IP889" s="51"/>
      <c r="IQ889" s="51"/>
      <c r="IR889" s="51"/>
      <c r="IS889" s="51"/>
      <c r="IT889" s="51"/>
      <c r="IU889" s="51"/>
    </row>
    <row r="890" spans="1:255" ht="12.75" customHeight="1" x14ac:dyDescent="0.2">
      <c r="A890" s="61"/>
      <c r="B890" s="61"/>
      <c r="C890" s="61"/>
      <c r="D890" s="61"/>
      <c r="E890" s="6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  <c r="GH890" s="51"/>
      <c r="GI890" s="51"/>
      <c r="GJ890" s="51"/>
      <c r="GK890" s="51"/>
      <c r="GL890" s="51"/>
      <c r="GM890" s="51"/>
      <c r="GN890" s="51"/>
      <c r="GO890" s="51"/>
      <c r="GP890" s="51"/>
      <c r="GQ890" s="51"/>
      <c r="GR890" s="51"/>
      <c r="GS890" s="51"/>
      <c r="GT890" s="51"/>
      <c r="GU890" s="51"/>
      <c r="GV890" s="51"/>
      <c r="GW890" s="51"/>
      <c r="GX890" s="51"/>
      <c r="GY890" s="51"/>
      <c r="GZ890" s="51"/>
      <c r="HA890" s="51"/>
      <c r="HB890" s="51"/>
      <c r="HC890" s="51"/>
      <c r="HD890" s="51"/>
      <c r="HE890" s="51"/>
      <c r="HF890" s="51"/>
      <c r="HG890" s="51"/>
      <c r="HH890" s="51"/>
      <c r="HI890" s="51"/>
      <c r="HJ890" s="51"/>
      <c r="HK890" s="51"/>
      <c r="HL890" s="51"/>
      <c r="HM890" s="51"/>
      <c r="HN890" s="51"/>
      <c r="HO890" s="51"/>
      <c r="HP890" s="51"/>
      <c r="HQ890" s="51"/>
      <c r="HR890" s="51"/>
      <c r="HS890" s="51"/>
      <c r="HT890" s="51"/>
      <c r="HU890" s="51"/>
      <c r="HV890" s="51"/>
      <c r="HW890" s="51"/>
      <c r="HX890" s="51"/>
      <c r="HY890" s="51"/>
      <c r="HZ890" s="51"/>
      <c r="IA890" s="51"/>
      <c r="IB890" s="51"/>
      <c r="IC890" s="51"/>
      <c r="ID890" s="51"/>
      <c r="IE890" s="51"/>
      <c r="IF890" s="51"/>
      <c r="IG890" s="51"/>
      <c r="IH890" s="51"/>
      <c r="II890" s="51"/>
      <c r="IJ890" s="51"/>
      <c r="IK890" s="51"/>
      <c r="IL890" s="51"/>
      <c r="IM890" s="51"/>
      <c r="IN890" s="51"/>
      <c r="IO890" s="51"/>
      <c r="IP890" s="51"/>
      <c r="IQ890" s="51"/>
      <c r="IR890" s="51"/>
      <c r="IS890" s="51"/>
      <c r="IT890" s="51"/>
      <c r="IU890" s="51"/>
    </row>
    <row r="891" spans="1:255" ht="12.75" customHeight="1" x14ac:dyDescent="0.2">
      <c r="A891" s="61"/>
      <c r="B891" s="61"/>
      <c r="C891" s="61"/>
      <c r="D891" s="61"/>
      <c r="E891" s="6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  <c r="GH891" s="51"/>
      <c r="GI891" s="51"/>
      <c r="GJ891" s="51"/>
      <c r="GK891" s="51"/>
      <c r="GL891" s="51"/>
      <c r="GM891" s="51"/>
      <c r="GN891" s="51"/>
      <c r="GO891" s="51"/>
      <c r="GP891" s="51"/>
      <c r="GQ891" s="51"/>
      <c r="GR891" s="51"/>
      <c r="GS891" s="51"/>
      <c r="GT891" s="51"/>
      <c r="GU891" s="51"/>
      <c r="GV891" s="51"/>
      <c r="GW891" s="51"/>
      <c r="GX891" s="51"/>
      <c r="GY891" s="51"/>
      <c r="GZ891" s="51"/>
      <c r="HA891" s="51"/>
      <c r="HB891" s="51"/>
      <c r="HC891" s="51"/>
      <c r="HD891" s="51"/>
      <c r="HE891" s="51"/>
      <c r="HF891" s="51"/>
      <c r="HG891" s="51"/>
      <c r="HH891" s="51"/>
      <c r="HI891" s="51"/>
      <c r="HJ891" s="51"/>
      <c r="HK891" s="51"/>
      <c r="HL891" s="51"/>
      <c r="HM891" s="51"/>
      <c r="HN891" s="51"/>
      <c r="HO891" s="51"/>
      <c r="HP891" s="51"/>
      <c r="HQ891" s="51"/>
      <c r="HR891" s="51"/>
      <c r="HS891" s="51"/>
      <c r="HT891" s="51"/>
      <c r="HU891" s="51"/>
      <c r="HV891" s="51"/>
      <c r="HW891" s="51"/>
      <c r="HX891" s="51"/>
      <c r="HY891" s="51"/>
      <c r="HZ891" s="51"/>
      <c r="IA891" s="51"/>
      <c r="IB891" s="51"/>
      <c r="IC891" s="51"/>
      <c r="ID891" s="51"/>
      <c r="IE891" s="51"/>
      <c r="IF891" s="51"/>
      <c r="IG891" s="51"/>
      <c r="IH891" s="51"/>
      <c r="II891" s="51"/>
      <c r="IJ891" s="51"/>
      <c r="IK891" s="51"/>
      <c r="IL891" s="51"/>
      <c r="IM891" s="51"/>
      <c r="IN891" s="51"/>
      <c r="IO891" s="51"/>
      <c r="IP891" s="51"/>
      <c r="IQ891" s="51"/>
      <c r="IR891" s="51"/>
      <c r="IS891" s="51"/>
      <c r="IT891" s="51"/>
      <c r="IU891" s="51"/>
    </row>
    <row r="892" spans="1:255" ht="12.75" customHeight="1" x14ac:dyDescent="0.2">
      <c r="A892" s="61"/>
      <c r="B892" s="61"/>
      <c r="C892" s="61"/>
      <c r="D892" s="61"/>
      <c r="E892" s="6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  <c r="GH892" s="51"/>
      <c r="GI892" s="51"/>
      <c r="GJ892" s="51"/>
      <c r="GK892" s="51"/>
      <c r="GL892" s="51"/>
      <c r="GM892" s="51"/>
      <c r="GN892" s="51"/>
      <c r="GO892" s="51"/>
      <c r="GP892" s="51"/>
      <c r="GQ892" s="51"/>
      <c r="GR892" s="51"/>
      <c r="GS892" s="51"/>
      <c r="GT892" s="51"/>
      <c r="GU892" s="51"/>
      <c r="GV892" s="51"/>
      <c r="GW892" s="51"/>
      <c r="GX892" s="51"/>
      <c r="GY892" s="51"/>
      <c r="GZ892" s="51"/>
      <c r="HA892" s="51"/>
      <c r="HB892" s="51"/>
      <c r="HC892" s="51"/>
      <c r="HD892" s="51"/>
      <c r="HE892" s="51"/>
      <c r="HF892" s="51"/>
      <c r="HG892" s="51"/>
      <c r="HH892" s="51"/>
      <c r="HI892" s="51"/>
      <c r="HJ892" s="51"/>
      <c r="HK892" s="51"/>
      <c r="HL892" s="51"/>
      <c r="HM892" s="51"/>
      <c r="HN892" s="51"/>
      <c r="HO892" s="51"/>
      <c r="HP892" s="51"/>
      <c r="HQ892" s="51"/>
      <c r="HR892" s="51"/>
      <c r="HS892" s="51"/>
      <c r="HT892" s="51"/>
      <c r="HU892" s="51"/>
      <c r="HV892" s="51"/>
      <c r="HW892" s="51"/>
      <c r="HX892" s="51"/>
      <c r="HY892" s="51"/>
      <c r="HZ892" s="51"/>
      <c r="IA892" s="51"/>
      <c r="IB892" s="51"/>
      <c r="IC892" s="51"/>
      <c r="ID892" s="51"/>
      <c r="IE892" s="51"/>
      <c r="IF892" s="51"/>
      <c r="IG892" s="51"/>
      <c r="IH892" s="51"/>
      <c r="II892" s="51"/>
      <c r="IJ892" s="51"/>
      <c r="IK892" s="51"/>
      <c r="IL892" s="51"/>
      <c r="IM892" s="51"/>
      <c r="IN892" s="51"/>
      <c r="IO892" s="51"/>
      <c r="IP892" s="51"/>
      <c r="IQ892" s="51"/>
      <c r="IR892" s="51"/>
      <c r="IS892" s="51"/>
      <c r="IT892" s="51"/>
      <c r="IU892" s="51"/>
    </row>
    <row r="893" spans="1:255" ht="12.75" customHeight="1" x14ac:dyDescent="0.2">
      <c r="A893" s="61"/>
      <c r="B893" s="61"/>
      <c r="C893" s="61"/>
      <c r="D893" s="61"/>
      <c r="E893" s="6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  <c r="GH893" s="51"/>
      <c r="GI893" s="51"/>
      <c r="GJ893" s="51"/>
      <c r="GK893" s="51"/>
      <c r="GL893" s="51"/>
      <c r="GM893" s="51"/>
      <c r="GN893" s="51"/>
      <c r="GO893" s="51"/>
      <c r="GP893" s="51"/>
      <c r="GQ893" s="51"/>
      <c r="GR893" s="51"/>
      <c r="GS893" s="51"/>
      <c r="GT893" s="51"/>
      <c r="GU893" s="51"/>
      <c r="GV893" s="51"/>
      <c r="GW893" s="51"/>
      <c r="GX893" s="51"/>
      <c r="GY893" s="51"/>
      <c r="GZ893" s="51"/>
      <c r="HA893" s="51"/>
      <c r="HB893" s="51"/>
      <c r="HC893" s="51"/>
      <c r="HD893" s="51"/>
      <c r="HE893" s="51"/>
      <c r="HF893" s="51"/>
      <c r="HG893" s="51"/>
      <c r="HH893" s="51"/>
      <c r="HI893" s="51"/>
      <c r="HJ893" s="51"/>
      <c r="HK893" s="51"/>
      <c r="HL893" s="51"/>
      <c r="HM893" s="51"/>
      <c r="HN893" s="51"/>
      <c r="HO893" s="51"/>
      <c r="HP893" s="51"/>
      <c r="HQ893" s="51"/>
      <c r="HR893" s="51"/>
      <c r="HS893" s="51"/>
      <c r="HT893" s="51"/>
      <c r="HU893" s="51"/>
      <c r="HV893" s="51"/>
      <c r="HW893" s="51"/>
      <c r="HX893" s="51"/>
      <c r="HY893" s="51"/>
      <c r="HZ893" s="51"/>
      <c r="IA893" s="51"/>
      <c r="IB893" s="51"/>
      <c r="IC893" s="51"/>
      <c r="ID893" s="51"/>
      <c r="IE893" s="51"/>
      <c r="IF893" s="51"/>
      <c r="IG893" s="51"/>
      <c r="IH893" s="51"/>
      <c r="II893" s="51"/>
      <c r="IJ893" s="51"/>
      <c r="IK893" s="51"/>
      <c r="IL893" s="51"/>
      <c r="IM893" s="51"/>
      <c r="IN893" s="51"/>
      <c r="IO893" s="51"/>
      <c r="IP893" s="51"/>
      <c r="IQ893" s="51"/>
      <c r="IR893" s="51"/>
      <c r="IS893" s="51"/>
      <c r="IT893" s="51"/>
      <c r="IU893" s="51"/>
    </row>
    <row r="894" spans="1:255" ht="12.75" customHeight="1" x14ac:dyDescent="0.2">
      <c r="A894" s="61"/>
      <c r="B894" s="61"/>
      <c r="C894" s="61"/>
      <c r="D894" s="61"/>
      <c r="E894" s="6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  <c r="GH894" s="51"/>
      <c r="GI894" s="51"/>
      <c r="GJ894" s="51"/>
      <c r="GK894" s="51"/>
      <c r="GL894" s="51"/>
      <c r="GM894" s="51"/>
      <c r="GN894" s="51"/>
      <c r="GO894" s="51"/>
      <c r="GP894" s="51"/>
      <c r="GQ894" s="51"/>
      <c r="GR894" s="51"/>
      <c r="GS894" s="51"/>
      <c r="GT894" s="51"/>
      <c r="GU894" s="51"/>
      <c r="GV894" s="51"/>
      <c r="GW894" s="51"/>
      <c r="GX894" s="51"/>
      <c r="GY894" s="51"/>
      <c r="GZ894" s="51"/>
      <c r="HA894" s="51"/>
      <c r="HB894" s="51"/>
      <c r="HC894" s="51"/>
      <c r="HD894" s="51"/>
      <c r="HE894" s="51"/>
      <c r="HF894" s="51"/>
      <c r="HG894" s="51"/>
      <c r="HH894" s="51"/>
      <c r="HI894" s="51"/>
      <c r="HJ894" s="51"/>
      <c r="HK894" s="51"/>
      <c r="HL894" s="51"/>
      <c r="HM894" s="51"/>
      <c r="HN894" s="51"/>
      <c r="HO894" s="51"/>
      <c r="HP894" s="51"/>
      <c r="HQ894" s="51"/>
      <c r="HR894" s="51"/>
      <c r="HS894" s="51"/>
      <c r="HT894" s="51"/>
      <c r="HU894" s="51"/>
      <c r="HV894" s="51"/>
      <c r="HW894" s="51"/>
      <c r="HX894" s="51"/>
      <c r="HY894" s="51"/>
      <c r="HZ894" s="51"/>
      <c r="IA894" s="51"/>
      <c r="IB894" s="51"/>
      <c r="IC894" s="51"/>
      <c r="ID894" s="51"/>
      <c r="IE894" s="51"/>
      <c r="IF894" s="51"/>
      <c r="IG894" s="51"/>
      <c r="IH894" s="51"/>
      <c r="II894" s="51"/>
      <c r="IJ894" s="51"/>
      <c r="IK894" s="51"/>
      <c r="IL894" s="51"/>
      <c r="IM894" s="51"/>
      <c r="IN894" s="51"/>
      <c r="IO894" s="51"/>
      <c r="IP894" s="51"/>
      <c r="IQ894" s="51"/>
      <c r="IR894" s="51"/>
      <c r="IS894" s="51"/>
      <c r="IT894" s="51"/>
      <c r="IU894" s="51"/>
    </row>
    <row r="895" spans="1:255" ht="12.75" customHeight="1" x14ac:dyDescent="0.2">
      <c r="A895" s="61"/>
      <c r="B895" s="61"/>
      <c r="C895" s="61"/>
      <c r="D895" s="61"/>
      <c r="E895" s="6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  <c r="GH895" s="51"/>
      <c r="GI895" s="51"/>
      <c r="GJ895" s="51"/>
      <c r="GK895" s="51"/>
      <c r="GL895" s="51"/>
      <c r="GM895" s="51"/>
      <c r="GN895" s="51"/>
      <c r="GO895" s="51"/>
      <c r="GP895" s="51"/>
      <c r="GQ895" s="51"/>
      <c r="GR895" s="51"/>
      <c r="GS895" s="51"/>
      <c r="GT895" s="51"/>
      <c r="GU895" s="51"/>
      <c r="GV895" s="51"/>
      <c r="GW895" s="51"/>
      <c r="GX895" s="51"/>
      <c r="GY895" s="51"/>
      <c r="GZ895" s="51"/>
      <c r="HA895" s="51"/>
      <c r="HB895" s="51"/>
      <c r="HC895" s="51"/>
      <c r="HD895" s="51"/>
      <c r="HE895" s="51"/>
      <c r="HF895" s="51"/>
      <c r="HG895" s="51"/>
      <c r="HH895" s="51"/>
      <c r="HI895" s="51"/>
      <c r="HJ895" s="51"/>
      <c r="HK895" s="51"/>
      <c r="HL895" s="51"/>
      <c r="HM895" s="51"/>
      <c r="HN895" s="51"/>
      <c r="HO895" s="51"/>
      <c r="HP895" s="51"/>
      <c r="HQ895" s="51"/>
      <c r="HR895" s="51"/>
      <c r="HS895" s="51"/>
      <c r="HT895" s="51"/>
      <c r="HU895" s="51"/>
      <c r="HV895" s="51"/>
      <c r="HW895" s="51"/>
      <c r="HX895" s="51"/>
      <c r="HY895" s="51"/>
      <c r="HZ895" s="51"/>
      <c r="IA895" s="51"/>
      <c r="IB895" s="51"/>
      <c r="IC895" s="51"/>
      <c r="ID895" s="51"/>
      <c r="IE895" s="51"/>
      <c r="IF895" s="51"/>
      <c r="IG895" s="51"/>
      <c r="IH895" s="51"/>
      <c r="II895" s="51"/>
      <c r="IJ895" s="51"/>
      <c r="IK895" s="51"/>
      <c r="IL895" s="51"/>
      <c r="IM895" s="51"/>
      <c r="IN895" s="51"/>
      <c r="IO895" s="51"/>
      <c r="IP895" s="51"/>
      <c r="IQ895" s="51"/>
      <c r="IR895" s="51"/>
      <c r="IS895" s="51"/>
      <c r="IT895" s="51"/>
      <c r="IU895" s="51"/>
    </row>
    <row r="896" spans="1:255" ht="12.75" customHeight="1" x14ac:dyDescent="0.2">
      <c r="A896" s="61"/>
      <c r="B896" s="61"/>
      <c r="C896" s="61"/>
      <c r="D896" s="61"/>
      <c r="E896" s="6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  <c r="GH896" s="51"/>
      <c r="GI896" s="51"/>
      <c r="GJ896" s="51"/>
      <c r="GK896" s="51"/>
      <c r="GL896" s="51"/>
      <c r="GM896" s="51"/>
      <c r="GN896" s="51"/>
      <c r="GO896" s="51"/>
      <c r="GP896" s="51"/>
      <c r="GQ896" s="51"/>
      <c r="GR896" s="51"/>
      <c r="GS896" s="51"/>
      <c r="GT896" s="51"/>
      <c r="GU896" s="51"/>
      <c r="GV896" s="51"/>
      <c r="GW896" s="51"/>
      <c r="GX896" s="51"/>
      <c r="GY896" s="51"/>
      <c r="GZ896" s="51"/>
      <c r="HA896" s="51"/>
      <c r="HB896" s="51"/>
      <c r="HC896" s="51"/>
      <c r="HD896" s="51"/>
      <c r="HE896" s="51"/>
      <c r="HF896" s="51"/>
      <c r="HG896" s="51"/>
      <c r="HH896" s="51"/>
      <c r="HI896" s="51"/>
      <c r="HJ896" s="51"/>
      <c r="HK896" s="51"/>
      <c r="HL896" s="51"/>
      <c r="HM896" s="51"/>
      <c r="HN896" s="51"/>
      <c r="HO896" s="51"/>
      <c r="HP896" s="51"/>
      <c r="HQ896" s="51"/>
      <c r="HR896" s="51"/>
      <c r="HS896" s="51"/>
      <c r="HT896" s="51"/>
      <c r="HU896" s="51"/>
      <c r="HV896" s="51"/>
      <c r="HW896" s="51"/>
      <c r="HX896" s="51"/>
      <c r="HY896" s="51"/>
      <c r="HZ896" s="51"/>
      <c r="IA896" s="51"/>
      <c r="IB896" s="51"/>
      <c r="IC896" s="51"/>
      <c r="ID896" s="51"/>
      <c r="IE896" s="51"/>
      <c r="IF896" s="51"/>
      <c r="IG896" s="51"/>
      <c r="IH896" s="51"/>
      <c r="II896" s="51"/>
      <c r="IJ896" s="51"/>
      <c r="IK896" s="51"/>
      <c r="IL896" s="51"/>
      <c r="IM896" s="51"/>
      <c r="IN896" s="51"/>
      <c r="IO896" s="51"/>
      <c r="IP896" s="51"/>
      <c r="IQ896" s="51"/>
      <c r="IR896" s="51"/>
      <c r="IS896" s="51"/>
      <c r="IT896" s="51"/>
      <c r="IU896" s="51"/>
    </row>
    <row r="897" spans="1:255" ht="12.75" customHeight="1" x14ac:dyDescent="0.2">
      <c r="A897" s="61"/>
      <c r="B897" s="61"/>
      <c r="C897" s="61"/>
      <c r="D897" s="61"/>
      <c r="E897" s="6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  <c r="GH897" s="51"/>
      <c r="GI897" s="51"/>
      <c r="GJ897" s="51"/>
      <c r="GK897" s="51"/>
      <c r="GL897" s="51"/>
      <c r="GM897" s="51"/>
      <c r="GN897" s="51"/>
      <c r="GO897" s="51"/>
      <c r="GP897" s="51"/>
      <c r="GQ897" s="51"/>
      <c r="GR897" s="51"/>
      <c r="GS897" s="51"/>
      <c r="GT897" s="51"/>
      <c r="GU897" s="51"/>
      <c r="GV897" s="51"/>
      <c r="GW897" s="51"/>
      <c r="GX897" s="51"/>
      <c r="GY897" s="51"/>
      <c r="GZ897" s="51"/>
      <c r="HA897" s="51"/>
      <c r="HB897" s="51"/>
      <c r="HC897" s="51"/>
      <c r="HD897" s="51"/>
      <c r="HE897" s="51"/>
      <c r="HF897" s="51"/>
      <c r="HG897" s="51"/>
      <c r="HH897" s="51"/>
      <c r="HI897" s="51"/>
      <c r="HJ897" s="51"/>
      <c r="HK897" s="51"/>
      <c r="HL897" s="51"/>
      <c r="HM897" s="51"/>
      <c r="HN897" s="51"/>
      <c r="HO897" s="51"/>
      <c r="HP897" s="51"/>
      <c r="HQ897" s="51"/>
      <c r="HR897" s="51"/>
      <c r="HS897" s="51"/>
      <c r="HT897" s="51"/>
      <c r="HU897" s="51"/>
      <c r="HV897" s="51"/>
      <c r="HW897" s="51"/>
      <c r="HX897" s="51"/>
      <c r="HY897" s="51"/>
      <c r="HZ897" s="51"/>
      <c r="IA897" s="51"/>
      <c r="IB897" s="51"/>
      <c r="IC897" s="51"/>
      <c r="ID897" s="51"/>
      <c r="IE897" s="51"/>
      <c r="IF897" s="51"/>
      <c r="IG897" s="51"/>
      <c r="IH897" s="51"/>
      <c r="II897" s="51"/>
      <c r="IJ897" s="51"/>
      <c r="IK897" s="51"/>
      <c r="IL897" s="51"/>
      <c r="IM897" s="51"/>
      <c r="IN897" s="51"/>
      <c r="IO897" s="51"/>
      <c r="IP897" s="51"/>
      <c r="IQ897" s="51"/>
      <c r="IR897" s="51"/>
      <c r="IS897" s="51"/>
      <c r="IT897" s="51"/>
      <c r="IU897" s="51"/>
    </row>
    <row r="898" spans="1:255" ht="12.75" customHeight="1" x14ac:dyDescent="0.2">
      <c r="A898" s="61"/>
      <c r="B898" s="61"/>
      <c r="C898" s="61"/>
      <c r="D898" s="61"/>
      <c r="E898" s="6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  <c r="GH898" s="51"/>
      <c r="GI898" s="51"/>
      <c r="GJ898" s="51"/>
      <c r="GK898" s="51"/>
      <c r="GL898" s="51"/>
      <c r="GM898" s="51"/>
      <c r="GN898" s="51"/>
      <c r="GO898" s="51"/>
      <c r="GP898" s="51"/>
      <c r="GQ898" s="51"/>
      <c r="GR898" s="51"/>
      <c r="GS898" s="51"/>
      <c r="GT898" s="51"/>
      <c r="GU898" s="51"/>
      <c r="GV898" s="51"/>
      <c r="GW898" s="51"/>
      <c r="GX898" s="51"/>
      <c r="GY898" s="51"/>
      <c r="GZ898" s="51"/>
      <c r="HA898" s="51"/>
      <c r="HB898" s="51"/>
      <c r="HC898" s="51"/>
      <c r="HD898" s="51"/>
      <c r="HE898" s="51"/>
      <c r="HF898" s="51"/>
      <c r="HG898" s="51"/>
      <c r="HH898" s="51"/>
      <c r="HI898" s="51"/>
      <c r="HJ898" s="51"/>
      <c r="HK898" s="51"/>
      <c r="HL898" s="51"/>
      <c r="HM898" s="51"/>
      <c r="HN898" s="51"/>
      <c r="HO898" s="51"/>
      <c r="HP898" s="51"/>
      <c r="HQ898" s="51"/>
      <c r="HR898" s="51"/>
      <c r="HS898" s="51"/>
      <c r="HT898" s="51"/>
      <c r="HU898" s="51"/>
      <c r="HV898" s="51"/>
      <c r="HW898" s="51"/>
      <c r="HX898" s="51"/>
      <c r="HY898" s="51"/>
      <c r="HZ898" s="51"/>
      <c r="IA898" s="51"/>
      <c r="IB898" s="51"/>
      <c r="IC898" s="51"/>
      <c r="ID898" s="51"/>
      <c r="IE898" s="51"/>
      <c r="IF898" s="51"/>
      <c r="IG898" s="51"/>
      <c r="IH898" s="51"/>
      <c r="II898" s="51"/>
      <c r="IJ898" s="51"/>
      <c r="IK898" s="51"/>
      <c r="IL898" s="51"/>
      <c r="IM898" s="51"/>
      <c r="IN898" s="51"/>
      <c r="IO898" s="51"/>
      <c r="IP898" s="51"/>
      <c r="IQ898" s="51"/>
      <c r="IR898" s="51"/>
      <c r="IS898" s="51"/>
      <c r="IT898" s="51"/>
      <c r="IU898" s="51"/>
    </row>
    <row r="899" spans="1:255" ht="12.75" customHeight="1" x14ac:dyDescent="0.2">
      <c r="A899" s="61"/>
      <c r="B899" s="61"/>
      <c r="C899" s="61"/>
      <c r="D899" s="61"/>
      <c r="E899" s="6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  <c r="GH899" s="51"/>
      <c r="GI899" s="51"/>
      <c r="GJ899" s="51"/>
      <c r="GK899" s="51"/>
      <c r="GL899" s="51"/>
      <c r="GM899" s="51"/>
      <c r="GN899" s="51"/>
      <c r="GO899" s="51"/>
      <c r="GP899" s="51"/>
      <c r="GQ899" s="51"/>
      <c r="GR899" s="51"/>
      <c r="GS899" s="51"/>
      <c r="GT899" s="51"/>
      <c r="GU899" s="51"/>
      <c r="GV899" s="51"/>
      <c r="GW899" s="51"/>
      <c r="GX899" s="51"/>
      <c r="GY899" s="51"/>
      <c r="GZ899" s="51"/>
      <c r="HA899" s="51"/>
      <c r="HB899" s="51"/>
      <c r="HC899" s="51"/>
      <c r="HD899" s="51"/>
      <c r="HE899" s="51"/>
      <c r="HF899" s="51"/>
      <c r="HG899" s="51"/>
      <c r="HH899" s="51"/>
      <c r="HI899" s="51"/>
      <c r="HJ899" s="51"/>
      <c r="HK899" s="51"/>
      <c r="HL899" s="51"/>
      <c r="HM899" s="51"/>
      <c r="HN899" s="51"/>
      <c r="HO899" s="51"/>
      <c r="HP899" s="51"/>
      <c r="HQ899" s="51"/>
      <c r="HR899" s="51"/>
      <c r="HS899" s="51"/>
      <c r="HT899" s="51"/>
      <c r="HU899" s="51"/>
      <c r="HV899" s="51"/>
      <c r="HW899" s="51"/>
      <c r="HX899" s="51"/>
      <c r="HY899" s="51"/>
      <c r="HZ899" s="51"/>
      <c r="IA899" s="51"/>
      <c r="IB899" s="51"/>
      <c r="IC899" s="51"/>
      <c r="ID899" s="51"/>
      <c r="IE899" s="51"/>
      <c r="IF899" s="51"/>
      <c r="IG899" s="51"/>
      <c r="IH899" s="51"/>
      <c r="II899" s="51"/>
      <c r="IJ899" s="51"/>
      <c r="IK899" s="51"/>
      <c r="IL899" s="51"/>
      <c r="IM899" s="51"/>
      <c r="IN899" s="51"/>
      <c r="IO899" s="51"/>
      <c r="IP899" s="51"/>
      <c r="IQ899" s="51"/>
      <c r="IR899" s="51"/>
      <c r="IS899" s="51"/>
      <c r="IT899" s="51"/>
      <c r="IU899" s="51"/>
    </row>
    <row r="900" spans="1:255" ht="12.75" customHeight="1" x14ac:dyDescent="0.2">
      <c r="A900" s="61"/>
      <c r="B900" s="61"/>
      <c r="C900" s="61"/>
      <c r="D900" s="61"/>
      <c r="E900" s="6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  <c r="GH900" s="51"/>
      <c r="GI900" s="51"/>
      <c r="GJ900" s="51"/>
      <c r="GK900" s="51"/>
      <c r="GL900" s="51"/>
      <c r="GM900" s="51"/>
      <c r="GN900" s="51"/>
      <c r="GO900" s="51"/>
      <c r="GP900" s="51"/>
      <c r="GQ900" s="51"/>
      <c r="GR900" s="51"/>
      <c r="GS900" s="51"/>
      <c r="GT900" s="51"/>
      <c r="GU900" s="51"/>
      <c r="GV900" s="51"/>
      <c r="GW900" s="51"/>
      <c r="GX900" s="51"/>
      <c r="GY900" s="51"/>
      <c r="GZ900" s="51"/>
      <c r="HA900" s="51"/>
      <c r="HB900" s="51"/>
      <c r="HC900" s="51"/>
      <c r="HD900" s="51"/>
      <c r="HE900" s="51"/>
      <c r="HF900" s="51"/>
      <c r="HG900" s="51"/>
      <c r="HH900" s="51"/>
      <c r="HI900" s="51"/>
      <c r="HJ900" s="51"/>
      <c r="HK900" s="51"/>
      <c r="HL900" s="51"/>
      <c r="HM900" s="51"/>
      <c r="HN900" s="51"/>
      <c r="HO900" s="51"/>
      <c r="HP900" s="51"/>
      <c r="HQ900" s="51"/>
      <c r="HR900" s="51"/>
      <c r="HS900" s="51"/>
      <c r="HT900" s="51"/>
      <c r="HU900" s="51"/>
      <c r="HV900" s="51"/>
      <c r="HW900" s="51"/>
      <c r="HX900" s="51"/>
      <c r="HY900" s="51"/>
      <c r="HZ900" s="51"/>
      <c r="IA900" s="51"/>
      <c r="IB900" s="51"/>
      <c r="IC900" s="51"/>
      <c r="ID900" s="51"/>
      <c r="IE900" s="51"/>
      <c r="IF900" s="51"/>
      <c r="IG900" s="51"/>
      <c r="IH900" s="51"/>
      <c r="II900" s="51"/>
      <c r="IJ900" s="51"/>
      <c r="IK900" s="51"/>
      <c r="IL900" s="51"/>
      <c r="IM900" s="51"/>
      <c r="IN900" s="51"/>
      <c r="IO900" s="51"/>
      <c r="IP900" s="51"/>
      <c r="IQ900" s="51"/>
      <c r="IR900" s="51"/>
      <c r="IS900" s="51"/>
      <c r="IT900" s="51"/>
      <c r="IU900" s="51"/>
    </row>
    <row r="901" spans="1:255" ht="12.75" customHeight="1" x14ac:dyDescent="0.2">
      <c r="A901" s="61"/>
      <c r="B901" s="61"/>
      <c r="C901" s="61"/>
      <c r="D901" s="61"/>
      <c r="E901" s="6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  <c r="GH901" s="51"/>
      <c r="GI901" s="51"/>
      <c r="GJ901" s="51"/>
      <c r="GK901" s="51"/>
      <c r="GL901" s="51"/>
      <c r="GM901" s="51"/>
      <c r="GN901" s="51"/>
      <c r="GO901" s="51"/>
      <c r="GP901" s="51"/>
      <c r="GQ901" s="51"/>
      <c r="GR901" s="51"/>
      <c r="GS901" s="51"/>
      <c r="GT901" s="51"/>
      <c r="GU901" s="51"/>
      <c r="GV901" s="51"/>
      <c r="GW901" s="51"/>
      <c r="GX901" s="51"/>
      <c r="GY901" s="51"/>
      <c r="GZ901" s="51"/>
      <c r="HA901" s="51"/>
      <c r="HB901" s="51"/>
      <c r="HC901" s="51"/>
      <c r="HD901" s="51"/>
      <c r="HE901" s="51"/>
      <c r="HF901" s="51"/>
      <c r="HG901" s="51"/>
      <c r="HH901" s="51"/>
      <c r="HI901" s="51"/>
      <c r="HJ901" s="51"/>
      <c r="HK901" s="51"/>
      <c r="HL901" s="51"/>
      <c r="HM901" s="51"/>
      <c r="HN901" s="51"/>
      <c r="HO901" s="51"/>
      <c r="HP901" s="51"/>
      <c r="HQ901" s="51"/>
      <c r="HR901" s="51"/>
      <c r="HS901" s="51"/>
      <c r="HT901" s="51"/>
      <c r="HU901" s="51"/>
      <c r="HV901" s="51"/>
      <c r="HW901" s="51"/>
      <c r="HX901" s="51"/>
      <c r="HY901" s="51"/>
      <c r="HZ901" s="51"/>
      <c r="IA901" s="51"/>
      <c r="IB901" s="51"/>
      <c r="IC901" s="51"/>
      <c r="ID901" s="51"/>
      <c r="IE901" s="51"/>
      <c r="IF901" s="51"/>
      <c r="IG901" s="51"/>
      <c r="IH901" s="51"/>
      <c r="II901" s="51"/>
      <c r="IJ901" s="51"/>
      <c r="IK901" s="51"/>
      <c r="IL901" s="51"/>
      <c r="IM901" s="51"/>
      <c r="IN901" s="51"/>
      <c r="IO901" s="51"/>
      <c r="IP901" s="51"/>
      <c r="IQ901" s="51"/>
      <c r="IR901" s="51"/>
      <c r="IS901" s="51"/>
      <c r="IT901" s="51"/>
      <c r="IU901" s="51"/>
    </row>
    <row r="902" spans="1:255" ht="12.75" customHeight="1" x14ac:dyDescent="0.2">
      <c r="A902" s="61"/>
      <c r="B902" s="61"/>
      <c r="C902" s="61"/>
      <c r="D902" s="61"/>
      <c r="E902" s="6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  <c r="GH902" s="51"/>
      <c r="GI902" s="51"/>
      <c r="GJ902" s="51"/>
      <c r="GK902" s="51"/>
      <c r="GL902" s="51"/>
      <c r="GM902" s="51"/>
      <c r="GN902" s="51"/>
      <c r="GO902" s="51"/>
      <c r="GP902" s="51"/>
      <c r="GQ902" s="51"/>
      <c r="GR902" s="51"/>
      <c r="GS902" s="51"/>
      <c r="GT902" s="51"/>
      <c r="GU902" s="51"/>
      <c r="GV902" s="51"/>
      <c r="GW902" s="51"/>
      <c r="GX902" s="51"/>
      <c r="GY902" s="51"/>
      <c r="GZ902" s="51"/>
      <c r="HA902" s="51"/>
      <c r="HB902" s="51"/>
      <c r="HC902" s="51"/>
      <c r="HD902" s="51"/>
      <c r="HE902" s="51"/>
      <c r="HF902" s="51"/>
      <c r="HG902" s="51"/>
      <c r="HH902" s="51"/>
      <c r="HI902" s="51"/>
      <c r="HJ902" s="51"/>
      <c r="HK902" s="51"/>
      <c r="HL902" s="51"/>
      <c r="HM902" s="51"/>
      <c r="HN902" s="51"/>
      <c r="HO902" s="51"/>
      <c r="HP902" s="51"/>
      <c r="HQ902" s="51"/>
      <c r="HR902" s="51"/>
      <c r="HS902" s="51"/>
      <c r="HT902" s="51"/>
      <c r="HU902" s="51"/>
      <c r="HV902" s="51"/>
      <c r="HW902" s="51"/>
      <c r="HX902" s="51"/>
      <c r="HY902" s="51"/>
      <c r="HZ902" s="51"/>
      <c r="IA902" s="51"/>
      <c r="IB902" s="51"/>
      <c r="IC902" s="51"/>
      <c r="ID902" s="51"/>
      <c r="IE902" s="51"/>
      <c r="IF902" s="51"/>
      <c r="IG902" s="51"/>
      <c r="IH902" s="51"/>
      <c r="II902" s="51"/>
      <c r="IJ902" s="51"/>
      <c r="IK902" s="51"/>
      <c r="IL902" s="51"/>
      <c r="IM902" s="51"/>
      <c r="IN902" s="51"/>
      <c r="IO902" s="51"/>
      <c r="IP902" s="51"/>
      <c r="IQ902" s="51"/>
      <c r="IR902" s="51"/>
      <c r="IS902" s="51"/>
      <c r="IT902" s="51"/>
      <c r="IU902" s="51"/>
    </row>
    <row r="903" spans="1:255" ht="12.75" customHeight="1" x14ac:dyDescent="0.2">
      <c r="A903" s="61"/>
      <c r="B903" s="61"/>
      <c r="C903" s="61"/>
      <c r="D903" s="61"/>
      <c r="E903" s="6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  <c r="GH903" s="51"/>
      <c r="GI903" s="51"/>
      <c r="GJ903" s="51"/>
      <c r="GK903" s="51"/>
      <c r="GL903" s="51"/>
      <c r="GM903" s="51"/>
      <c r="GN903" s="51"/>
      <c r="GO903" s="51"/>
      <c r="GP903" s="51"/>
      <c r="GQ903" s="51"/>
      <c r="GR903" s="51"/>
      <c r="GS903" s="51"/>
      <c r="GT903" s="51"/>
      <c r="GU903" s="51"/>
      <c r="GV903" s="51"/>
      <c r="GW903" s="51"/>
      <c r="GX903" s="51"/>
      <c r="GY903" s="51"/>
      <c r="GZ903" s="51"/>
      <c r="HA903" s="51"/>
      <c r="HB903" s="51"/>
      <c r="HC903" s="51"/>
      <c r="HD903" s="51"/>
      <c r="HE903" s="51"/>
      <c r="HF903" s="51"/>
      <c r="HG903" s="51"/>
      <c r="HH903" s="51"/>
      <c r="HI903" s="51"/>
      <c r="HJ903" s="51"/>
      <c r="HK903" s="51"/>
      <c r="HL903" s="51"/>
      <c r="HM903" s="51"/>
      <c r="HN903" s="51"/>
      <c r="HO903" s="51"/>
      <c r="HP903" s="51"/>
      <c r="HQ903" s="51"/>
      <c r="HR903" s="51"/>
      <c r="HS903" s="51"/>
      <c r="HT903" s="51"/>
      <c r="HU903" s="51"/>
      <c r="HV903" s="51"/>
      <c r="HW903" s="51"/>
      <c r="HX903" s="51"/>
      <c r="HY903" s="51"/>
      <c r="HZ903" s="51"/>
      <c r="IA903" s="51"/>
      <c r="IB903" s="51"/>
      <c r="IC903" s="51"/>
      <c r="ID903" s="51"/>
      <c r="IE903" s="51"/>
      <c r="IF903" s="51"/>
      <c r="IG903" s="51"/>
      <c r="IH903" s="51"/>
      <c r="II903" s="51"/>
      <c r="IJ903" s="51"/>
      <c r="IK903" s="51"/>
      <c r="IL903" s="51"/>
      <c r="IM903" s="51"/>
      <c r="IN903" s="51"/>
      <c r="IO903" s="51"/>
      <c r="IP903" s="51"/>
      <c r="IQ903" s="51"/>
      <c r="IR903" s="51"/>
      <c r="IS903" s="51"/>
      <c r="IT903" s="51"/>
      <c r="IU903" s="51"/>
    </row>
    <row r="904" spans="1:255" ht="12.75" customHeight="1" x14ac:dyDescent="0.2">
      <c r="A904" s="61"/>
      <c r="B904" s="61"/>
      <c r="C904" s="61"/>
      <c r="D904" s="61"/>
      <c r="E904" s="6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  <c r="GH904" s="51"/>
      <c r="GI904" s="51"/>
      <c r="GJ904" s="51"/>
      <c r="GK904" s="51"/>
      <c r="GL904" s="51"/>
      <c r="GM904" s="51"/>
      <c r="GN904" s="51"/>
      <c r="GO904" s="51"/>
      <c r="GP904" s="51"/>
      <c r="GQ904" s="51"/>
      <c r="GR904" s="51"/>
      <c r="GS904" s="51"/>
      <c r="GT904" s="51"/>
      <c r="GU904" s="51"/>
      <c r="GV904" s="51"/>
      <c r="GW904" s="51"/>
      <c r="GX904" s="51"/>
      <c r="GY904" s="51"/>
      <c r="GZ904" s="51"/>
      <c r="HA904" s="51"/>
      <c r="HB904" s="51"/>
      <c r="HC904" s="51"/>
      <c r="HD904" s="51"/>
      <c r="HE904" s="51"/>
      <c r="HF904" s="51"/>
      <c r="HG904" s="51"/>
      <c r="HH904" s="51"/>
      <c r="HI904" s="51"/>
      <c r="HJ904" s="51"/>
      <c r="HK904" s="51"/>
      <c r="HL904" s="51"/>
      <c r="HM904" s="51"/>
      <c r="HN904" s="51"/>
      <c r="HO904" s="51"/>
      <c r="HP904" s="51"/>
      <c r="HQ904" s="51"/>
      <c r="HR904" s="51"/>
      <c r="HS904" s="51"/>
      <c r="HT904" s="51"/>
      <c r="HU904" s="51"/>
      <c r="HV904" s="51"/>
      <c r="HW904" s="51"/>
      <c r="HX904" s="51"/>
      <c r="HY904" s="51"/>
      <c r="HZ904" s="51"/>
      <c r="IA904" s="51"/>
      <c r="IB904" s="51"/>
      <c r="IC904" s="51"/>
      <c r="ID904" s="51"/>
      <c r="IE904" s="51"/>
      <c r="IF904" s="51"/>
      <c r="IG904" s="51"/>
      <c r="IH904" s="51"/>
      <c r="II904" s="51"/>
      <c r="IJ904" s="51"/>
      <c r="IK904" s="51"/>
      <c r="IL904" s="51"/>
      <c r="IM904" s="51"/>
      <c r="IN904" s="51"/>
      <c r="IO904" s="51"/>
      <c r="IP904" s="51"/>
      <c r="IQ904" s="51"/>
      <c r="IR904" s="51"/>
      <c r="IS904" s="51"/>
      <c r="IT904" s="51"/>
      <c r="IU904" s="51"/>
    </row>
    <row r="905" spans="1:255" ht="12.75" customHeight="1" x14ac:dyDescent="0.2">
      <c r="A905" s="61"/>
      <c r="B905" s="61"/>
      <c r="C905" s="61"/>
      <c r="D905" s="61"/>
      <c r="E905" s="6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  <c r="GH905" s="51"/>
      <c r="GI905" s="51"/>
      <c r="GJ905" s="51"/>
      <c r="GK905" s="51"/>
      <c r="GL905" s="51"/>
      <c r="GM905" s="51"/>
      <c r="GN905" s="51"/>
      <c r="GO905" s="51"/>
      <c r="GP905" s="51"/>
      <c r="GQ905" s="51"/>
      <c r="GR905" s="51"/>
      <c r="GS905" s="51"/>
      <c r="GT905" s="51"/>
      <c r="GU905" s="51"/>
      <c r="GV905" s="51"/>
      <c r="GW905" s="51"/>
      <c r="GX905" s="51"/>
      <c r="GY905" s="51"/>
      <c r="GZ905" s="51"/>
      <c r="HA905" s="51"/>
      <c r="HB905" s="51"/>
      <c r="HC905" s="51"/>
      <c r="HD905" s="51"/>
      <c r="HE905" s="51"/>
      <c r="HF905" s="51"/>
      <c r="HG905" s="51"/>
      <c r="HH905" s="51"/>
      <c r="HI905" s="51"/>
      <c r="HJ905" s="51"/>
      <c r="HK905" s="51"/>
      <c r="HL905" s="51"/>
      <c r="HM905" s="51"/>
      <c r="HN905" s="51"/>
      <c r="HO905" s="51"/>
      <c r="HP905" s="51"/>
      <c r="HQ905" s="51"/>
      <c r="HR905" s="51"/>
      <c r="HS905" s="51"/>
      <c r="HT905" s="51"/>
      <c r="HU905" s="51"/>
      <c r="HV905" s="51"/>
      <c r="HW905" s="51"/>
      <c r="HX905" s="51"/>
      <c r="HY905" s="51"/>
      <c r="HZ905" s="51"/>
      <c r="IA905" s="51"/>
      <c r="IB905" s="51"/>
      <c r="IC905" s="51"/>
      <c r="ID905" s="51"/>
      <c r="IE905" s="51"/>
      <c r="IF905" s="51"/>
      <c r="IG905" s="51"/>
      <c r="IH905" s="51"/>
      <c r="II905" s="51"/>
      <c r="IJ905" s="51"/>
      <c r="IK905" s="51"/>
      <c r="IL905" s="51"/>
      <c r="IM905" s="51"/>
      <c r="IN905" s="51"/>
      <c r="IO905" s="51"/>
      <c r="IP905" s="51"/>
      <c r="IQ905" s="51"/>
      <c r="IR905" s="51"/>
      <c r="IS905" s="51"/>
      <c r="IT905" s="51"/>
      <c r="IU905" s="51"/>
    </row>
    <row r="906" spans="1:255" ht="12.75" customHeight="1" x14ac:dyDescent="0.2">
      <c r="A906" s="61"/>
      <c r="B906" s="61"/>
      <c r="C906" s="61"/>
      <c r="D906" s="61"/>
      <c r="E906" s="6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  <c r="GH906" s="51"/>
      <c r="GI906" s="51"/>
      <c r="GJ906" s="51"/>
      <c r="GK906" s="51"/>
      <c r="GL906" s="51"/>
      <c r="GM906" s="51"/>
      <c r="GN906" s="51"/>
      <c r="GO906" s="51"/>
      <c r="GP906" s="51"/>
      <c r="GQ906" s="51"/>
      <c r="GR906" s="51"/>
      <c r="GS906" s="51"/>
      <c r="GT906" s="51"/>
      <c r="GU906" s="51"/>
      <c r="GV906" s="51"/>
      <c r="GW906" s="51"/>
      <c r="GX906" s="51"/>
      <c r="GY906" s="51"/>
      <c r="GZ906" s="51"/>
      <c r="HA906" s="51"/>
      <c r="HB906" s="51"/>
      <c r="HC906" s="51"/>
      <c r="HD906" s="51"/>
      <c r="HE906" s="51"/>
      <c r="HF906" s="51"/>
      <c r="HG906" s="51"/>
      <c r="HH906" s="51"/>
      <c r="HI906" s="51"/>
      <c r="HJ906" s="51"/>
      <c r="HK906" s="51"/>
      <c r="HL906" s="51"/>
      <c r="HM906" s="51"/>
      <c r="HN906" s="51"/>
      <c r="HO906" s="51"/>
      <c r="HP906" s="51"/>
      <c r="HQ906" s="51"/>
      <c r="HR906" s="51"/>
      <c r="HS906" s="51"/>
      <c r="HT906" s="51"/>
      <c r="HU906" s="51"/>
      <c r="HV906" s="51"/>
      <c r="HW906" s="51"/>
      <c r="HX906" s="51"/>
      <c r="HY906" s="51"/>
      <c r="HZ906" s="51"/>
      <c r="IA906" s="51"/>
      <c r="IB906" s="51"/>
      <c r="IC906" s="51"/>
      <c r="ID906" s="51"/>
      <c r="IE906" s="51"/>
      <c r="IF906" s="51"/>
      <c r="IG906" s="51"/>
      <c r="IH906" s="51"/>
      <c r="II906" s="51"/>
      <c r="IJ906" s="51"/>
      <c r="IK906" s="51"/>
      <c r="IL906" s="51"/>
      <c r="IM906" s="51"/>
      <c r="IN906" s="51"/>
      <c r="IO906" s="51"/>
      <c r="IP906" s="51"/>
      <c r="IQ906" s="51"/>
      <c r="IR906" s="51"/>
      <c r="IS906" s="51"/>
      <c r="IT906" s="51"/>
      <c r="IU906" s="51"/>
    </row>
    <row r="907" spans="1:255" ht="12.75" customHeight="1" x14ac:dyDescent="0.2">
      <c r="A907" s="61"/>
      <c r="B907" s="61"/>
      <c r="C907" s="61"/>
      <c r="D907" s="61"/>
      <c r="E907" s="6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  <c r="GH907" s="51"/>
      <c r="GI907" s="51"/>
      <c r="GJ907" s="51"/>
      <c r="GK907" s="51"/>
      <c r="GL907" s="51"/>
      <c r="GM907" s="51"/>
      <c r="GN907" s="51"/>
      <c r="GO907" s="51"/>
      <c r="GP907" s="51"/>
      <c r="GQ907" s="51"/>
      <c r="GR907" s="51"/>
      <c r="GS907" s="51"/>
      <c r="GT907" s="51"/>
      <c r="GU907" s="51"/>
      <c r="GV907" s="51"/>
      <c r="GW907" s="51"/>
      <c r="GX907" s="51"/>
      <c r="GY907" s="51"/>
      <c r="GZ907" s="51"/>
      <c r="HA907" s="51"/>
      <c r="HB907" s="51"/>
      <c r="HC907" s="51"/>
      <c r="HD907" s="51"/>
      <c r="HE907" s="51"/>
      <c r="HF907" s="51"/>
      <c r="HG907" s="51"/>
      <c r="HH907" s="51"/>
      <c r="HI907" s="51"/>
      <c r="HJ907" s="51"/>
      <c r="HK907" s="51"/>
      <c r="HL907" s="51"/>
      <c r="HM907" s="51"/>
      <c r="HN907" s="51"/>
      <c r="HO907" s="51"/>
      <c r="HP907" s="51"/>
      <c r="HQ907" s="51"/>
      <c r="HR907" s="51"/>
      <c r="HS907" s="51"/>
      <c r="HT907" s="51"/>
      <c r="HU907" s="51"/>
      <c r="HV907" s="51"/>
      <c r="HW907" s="51"/>
      <c r="HX907" s="51"/>
      <c r="HY907" s="51"/>
      <c r="HZ907" s="51"/>
      <c r="IA907" s="51"/>
      <c r="IB907" s="51"/>
      <c r="IC907" s="51"/>
      <c r="ID907" s="51"/>
      <c r="IE907" s="51"/>
      <c r="IF907" s="51"/>
      <c r="IG907" s="51"/>
      <c r="IH907" s="51"/>
      <c r="II907" s="51"/>
      <c r="IJ907" s="51"/>
      <c r="IK907" s="51"/>
      <c r="IL907" s="51"/>
      <c r="IM907" s="51"/>
      <c r="IN907" s="51"/>
      <c r="IO907" s="51"/>
      <c r="IP907" s="51"/>
      <c r="IQ907" s="51"/>
      <c r="IR907" s="51"/>
      <c r="IS907" s="51"/>
      <c r="IT907" s="51"/>
      <c r="IU907" s="51"/>
    </row>
    <row r="908" spans="1:255" ht="12.75" customHeight="1" x14ac:dyDescent="0.2">
      <c r="A908" s="61"/>
      <c r="B908" s="61"/>
      <c r="C908" s="61"/>
      <c r="D908" s="61"/>
      <c r="E908" s="6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  <c r="GH908" s="51"/>
      <c r="GI908" s="51"/>
      <c r="GJ908" s="51"/>
      <c r="GK908" s="51"/>
      <c r="GL908" s="51"/>
      <c r="GM908" s="51"/>
      <c r="GN908" s="51"/>
      <c r="GO908" s="51"/>
      <c r="GP908" s="51"/>
      <c r="GQ908" s="51"/>
      <c r="GR908" s="51"/>
      <c r="GS908" s="51"/>
      <c r="GT908" s="51"/>
      <c r="GU908" s="51"/>
      <c r="GV908" s="51"/>
      <c r="GW908" s="51"/>
      <c r="GX908" s="51"/>
      <c r="GY908" s="51"/>
      <c r="GZ908" s="51"/>
      <c r="HA908" s="51"/>
      <c r="HB908" s="51"/>
      <c r="HC908" s="51"/>
      <c r="HD908" s="51"/>
      <c r="HE908" s="51"/>
      <c r="HF908" s="51"/>
      <c r="HG908" s="51"/>
      <c r="HH908" s="51"/>
      <c r="HI908" s="51"/>
      <c r="HJ908" s="51"/>
      <c r="HK908" s="51"/>
      <c r="HL908" s="51"/>
      <c r="HM908" s="51"/>
      <c r="HN908" s="51"/>
      <c r="HO908" s="51"/>
      <c r="HP908" s="51"/>
      <c r="HQ908" s="51"/>
      <c r="HR908" s="51"/>
      <c r="HS908" s="51"/>
      <c r="HT908" s="51"/>
      <c r="HU908" s="51"/>
      <c r="HV908" s="51"/>
      <c r="HW908" s="51"/>
      <c r="HX908" s="51"/>
      <c r="HY908" s="51"/>
      <c r="HZ908" s="51"/>
      <c r="IA908" s="51"/>
      <c r="IB908" s="51"/>
      <c r="IC908" s="51"/>
      <c r="ID908" s="51"/>
      <c r="IE908" s="51"/>
      <c r="IF908" s="51"/>
      <c r="IG908" s="51"/>
      <c r="IH908" s="51"/>
      <c r="II908" s="51"/>
      <c r="IJ908" s="51"/>
      <c r="IK908" s="51"/>
      <c r="IL908" s="51"/>
      <c r="IM908" s="51"/>
      <c r="IN908" s="51"/>
      <c r="IO908" s="51"/>
      <c r="IP908" s="51"/>
      <c r="IQ908" s="51"/>
      <c r="IR908" s="51"/>
      <c r="IS908" s="51"/>
      <c r="IT908" s="51"/>
      <c r="IU908" s="51"/>
    </row>
    <row r="909" spans="1:255" ht="12.75" customHeight="1" x14ac:dyDescent="0.2">
      <c r="A909" s="61"/>
      <c r="B909" s="61"/>
      <c r="C909" s="61"/>
      <c r="D909" s="61"/>
      <c r="E909" s="6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  <c r="GH909" s="51"/>
      <c r="GI909" s="51"/>
      <c r="GJ909" s="51"/>
      <c r="GK909" s="51"/>
      <c r="GL909" s="51"/>
      <c r="GM909" s="51"/>
      <c r="GN909" s="51"/>
      <c r="GO909" s="51"/>
      <c r="GP909" s="51"/>
      <c r="GQ909" s="51"/>
      <c r="GR909" s="51"/>
      <c r="GS909" s="51"/>
      <c r="GT909" s="51"/>
      <c r="GU909" s="51"/>
      <c r="GV909" s="51"/>
      <c r="GW909" s="51"/>
      <c r="GX909" s="51"/>
      <c r="GY909" s="51"/>
      <c r="GZ909" s="51"/>
      <c r="HA909" s="51"/>
      <c r="HB909" s="51"/>
      <c r="HC909" s="51"/>
      <c r="HD909" s="51"/>
      <c r="HE909" s="51"/>
      <c r="HF909" s="51"/>
      <c r="HG909" s="51"/>
      <c r="HH909" s="51"/>
      <c r="HI909" s="51"/>
      <c r="HJ909" s="51"/>
      <c r="HK909" s="51"/>
      <c r="HL909" s="51"/>
      <c r="HM909" s="51"/>
      <c r="HN909" s="51"/>
      <c r="HO909" s="51"/>
      <c r="HP909" s="51"/>
      <c r="HQ909" s="51"/>
      <c r="HR909" s="51"/>
      <c r="HS909" s="51"/>
      <c r="HT909" s="51"/>
      <c r="HU909" s="51"/>
      <c r="HV909" s="51"/>
      <c r="HW909" s="51"/>
      <c r="HX909" s="51"/>
      <c r="HY909" s="51"/>
      <c r="HZ909" s="51"/>
      <c r="IA909" s="51"/>
      <c r="IB909" s="51"/>
      <c r="IC909" s="51"/>
      <c r="ID909" s="51"/>
      <c r="IE909" s="51"/>
      <c r="IF909" s="51"/>
      <c r="IG909" s="51"/>
      <c r="IH909" s="51"/>
      <c r="II909" s="51"/>
      <c r="IJ909" s="51"/>
      <c r="IK909" s="51"/>
      <c r="IL909" s="51"/>
      <c r="IM909" s="51"/>
      <c r="IN909" s="51"/>
      <c r="IO909" s="51"/>
      <c r="IP909" s="51"/>
      <c r="IQ909" s="51"/>
      <c r="IR909" s="51"/>
      <c r="IS909" s="51"/>
      <c r="IT909" s="51"/>
      <c r="IU909" s="51"/>
    </row>
    <row r="910" spans="1:255" ht="12.75" customHeight="1" x14ac:dyDescent="0.2">
      <c r="A910" s="61"/>
      <c r="B910" s="61"/>
      <c r="C910" s="61"/>
      <c r="D910" s="61"/>
      <c r="E910" s="6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  <c r="GH910" s="51"/>
      <c r="GI910" s="51"/>
      <c r="GJ910" s="51"/>
      <c r="GK910" s="51"/>
      <c r="GL910" s="51"/>
      <c r="GM910" s="51"/>
      <c r="GN910" s="51"/>
      <c r="GO910" s="51"/>
      <c r="GP910" s="51"/>
      <c r="GQ910" s="51"/>
      <c r="GR910" s="51"/>
      <c r="GS910" s="51"/>
      <c r="GT910" s="51"/>
      <c r="GU910" s="51"/>
      <c r="GV910" s="51"/>
      <c r="GW910" s="51"/>
      <c r="GX910" s="51"/>
      <c r="GY910" s="51"/>
      <c r="GZ910" s="51"/>
      <c r="HA910" s="51"/>
      <c r="HB910" s="51"/>
      <c r="HC910" s="51"/>
      <c r="HD910" s="51"/>
      <c r="HE910" s="51"/>
      <c r="HF910" s="51"/>
      <c r="HG910" s="51"/>
      <c r="HH910" s="51"/>
      <c r="HI910" s="51"/>
      <c r="HJ910" s="51"/>
      <c r="HK910" s="51"/>
      <c r="HL910" s="51"/>
      <c r="HM910" s="51"/>
      <c r="HN910" s="51"/>
      <c r="HO910" s="51"/>
      <c r="HP910" s="51"/>
      <c r="HQ910" s="51"/>
      <c r="HR910" s="51"/>
      <c r="HS910" s="51"/>
      <c r="HT910" s="51"/>
      <c r="HU910" s="51"/>
      <c r="HV910" s="51"/>
      <c r="HW910" s="51"/>
      <c r="HX910" s="51"/>
      <c r="HY910" s="51"/>
      <c r="HZ910" s="51"/>
      <c r="IA910" s="51"/>
      <c r="IB910" s="51"/>
      <c r="IC910" s="51"/>
      <c r="ID910" s="51"/>
      <c r="IE910" s="51"/>
      <c r="IF910" s="51"/>
      <c r="IG910" s="51"/>
      <c r="IH910" s="51"/>
      <c r="II910" s="51"/>
      <c r="IJ910" s="51"/>
      <c r="IK910" s="51"/>
      <c r="IL910" s="51"/>
      <c r="IM910" s="51"/>
      <c r="IN910" s="51"/>
      <c r="IO910" s="51"/>
      <c r="IP910" s="51"/>
      <c r="IQ910" s="51"/>
      <c r="IR910" s="51"/>
      <c r="IS910" s="51"/>
      <c r="IT910" s="51"/>
      <c r="IU910" s="51"/>
    </row>
    <row r="911" spans="1:255" ht="12.75" customHeight="1" x14ac:dyDescent="0.2">
      <c r="A911" s="61"/>
      <c r="B911" s="61"/>
      <c r="C911" s="61"/>
      <c r="D911" s="61"/>
      <c r="E911" s="6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  <c r="GH911" s="51"/>
      <c r="GI911" s="51"/>
      <c r="GJ911" s="51"/>
      <c r="GK911" s="51"/>
      <c r="GL911" s="51"/>
      <c r="GM911" s="51"/>
      <c r="GN911" s="51"/>
      <c r="GO911" s="51"/>
      <c r="GP911" s="51"/>
      <c r="GQ911" s="51"/>
      <c r="GR911" s="51"/>
      <c r="GS911" s="51"/>
      <c r="GT911" s="51"/>
      <c r="GU911" s="51"/>
      <c r="GV911" s="51"/>
      <c r="GW911" s="51"/>
      <c r="GX911" s="51"/>
      <c r="GY911" s="51"/>
      <c r="GZ911" s="51"/>
      <c r="HA911" s="51"/>
      <c r="HB911" s="51"/>
      <c r="HC911" s="51"/>
      <c r="HD911" s="51"/>
      <c r="HE911" s="51"/>
      <c r="HF911" s="51"/>
      <c r="HG911" s="51"/>
      <c r="HH911" s="51"/>
      <c r="HI911" s="51"/>
      <c r="HJ911" s="51"/>
      <c r="HK911" s="51"/>
      <c r="HL911" s="51"/>
      <c r="HM911" s="51"/>
      <c r="HN911" s="51"/>
      <c r="HO911" s="51"/>
      <c r="HP911" s="51"/>
      <c r="HQ911" s="51"/>
      <c r="HR911" s="51"/>
      <c r="HS911" s="51"/>
      <c r="HT911" s="51"/>
      <c r="HU911" s="51"/>
      <c r="HV911" s="51"/>
      <c r="HW911" s="51"/>
      <c r="HX911" s="51"/>
      <c r="HY911" s="51"/>
      <c r="HZ911" s="51"/>
      <c r="IA911" s="51"/>
      <c r="IB911" s="51"/>
      <c r="IC911" s="51"/>
      <c r="ID911" s="51"/>
      <c r="IE911" s="51"/>
      <c r="IF911" s="51"/>
      <c r="IG911" s="51"/>
      <c r="IH911" s="51"/>
      <c r="II911" s="51"/>
      <c r="IJ911" s="51"/>
      <c r="IK911" s="51"/>
      <c r="IL911" s="51"/>
      <c r="IM911" s="51"/>
      <c r="IN911" s="51"/>
      <c r="IO911" s="51"/>
      <c r="IP911" s="51"/>
      <c r="IQ911" s="51"/>
      <c r="IR911" s="51"/>
      <c r="IS911" s="51"/>
      <c r="IT911" s="51"/>
      <c r="IU911" s="51"/>
    </row>
    <row r="912" spans="1:255" ht="12.75" customHeight="1" x14ac:dyDescent="0.2">
      <c r="A912" s="61"/>
      <c r="B912" s="61"/>
      <c r="C912" s="61"/>
      <c r="D912" s="61"/>
      <c r="E912" s="6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  <c r="GH912" s="51"/>
      <c r="GI912" s="51"/>
      <c r="GJ912" s="51"/>
      <c r="GK912" s="51"/>
      <c r="GL912" s="51"/>
      <c r="GM912" s="51"/>
      <c r="GN912" s="51"/>
      <c r="GO912" s="51"/>
      <c r="GP912" s="51"/>
      <c r="GQ912" s="51"/>
      <c r="GR912" s="51"/>
      <c r="GS912" s="51"/>
      <c r="GT912" s="51"/>
      <c r="GU912" s="51"/>
      <c r="GV912" s="51"/>
      <c r="GW912" s="51"/>
      <c r="GX912" s="51"/>
      <c r="GY912" s="51"/>
      <c r="GZ912" s="51"/>
      <c r="HA912" s="51"/>
      <c r="HB912" s="51"/>
      <c r="HC912" s="51"/>
      <c r="HD912" s="51"/>
      <c r="HE912" s="51"/>
      <c r="HF912" s="51"/>
      <c r="HG912" s="51"/>
      <c r="HH912" s="51"/>
      <c r="HI912" s="51"/>
      <c r="HJ912" s="51"/>
      <c r="HK912" s="51"/>
      <c r="HL912" s="51"/>
      <c r="HM912" s="51"/>
      <c r="HN912" s="51"/>
      <c r="HO912" s="51"/>
      <c r="HP912" s="51"/>
      <c r="HQ912" s="51"/>
      <c r="HR912" s="51"/>
      <c r="HS912" s="51"/>
      <c r="HT912" s="51"/>
      <c r="HU912" s="51"/>
      <c r="HV912" s="51"/>
      <c r="HW912" s="51"/>
      <c r="HX912" s="51"/>
      <c r="HY912" s="51"/>
      <c r="HZ912" s="51"/>
      <c r="IA912" s="51"/>
      <c r="IB912" s="51"/>
      <c r="IC912" s="51"/>
      <c r="ID912" s="51"/>
      <c r="IE912" s="51"/>
      <c r="IF912" s="51"/>
      <c r="IG912" s="51"/>
      <c r="IH912" s="51"/>
      <c r="II912" s="51"/>
      <c r="IJ912" s="51"/>
      <c r="IK912" s="51"/>
      <c r="IL912" s="51"/>
      <c r="IM912" s="51"/>
      <c r="IN912" s="51"/>
      <c r="IO912" s="51"/>
      <c r="IP912" s="51"/>
      <c r="IQ912" s="51"/>
      <c r="IR912" s="51"/>
      <c r="IS912" s="51"/>
      <c r="IT912" s="51"/>
      <c r="IU912" s="51"/>
    </row>
    <row r="913" spans="1:255" ht="12.75" customHeight="1" x14ac:dyDescent="0.2">
      <c r="A913" s="61"/>
      <c r="B913" s="61"/>
      <c r="C913" s="61"/>
      <c r="D913" s="61"/>
      <c r="E913" s="6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  <c r="GH913" s="51"/>
      <c r="GI913" s="51"/>
      <c r="GJ913" s="51"/>
      <c r="GK913" s="51"/>
      <c r="GL913" s="51"/>
      <c r="GM913" s="51"/>
      <c r="GN913" s="51"/>
      <c r="GO913" s="51"/>
      <c r="GP913" s="51"/>
      <c r="GQ913" s="51"/>
      <c r="GR913" s="51"/>
      <c r="GS913" s="51"/>
      <c r="GT913" s="51"/>
      <c r="GU913" s="51"/>
      <c r="GV913" s="51"/>
      <c r="GW913" s="51"/>
      <c r="GX913" s="51"/>
      <c r="GY913" s="51"/>
      <c r="GZ913" s="51"/>
      <c r="HA913" s="51"/>
      <c r="HB913" s="51"/>
      <c r="HC913" s="51"/>
      <c r="HD913" s="51"/>
      <c r="HE913" s="51"/>
      <c r="HF913" s="51"/>
      <c r="HG913" s="51"/>
      <c r="HH913" s="51"/>
      <c r="HI913" s="51"/>
      <c r="HJ913" s="51"/>
      <c r="HK913" s="51"/>
      <c r="HL913" s="51"/>
      <c r="HM913" s="51"/>
      <c r="HN913" s="51"/>
      <c r="HO913" s="51"/>
      <c r="HP913" s="51"/>
      <c r="HQ913" s="51"/>
      <c r="HR913" s="51"/>
      <c r="HS913" s="51"/>
      <c r="HT913" s="51"/>
      <c r="HU913" s="51"/>
      <c r="HV913" s="51"/>
      <c r="HW913" s="51"/>
      <c r="HX913" s="51"/>
      <c r="HY913" s="51"/>
      <c r="HZ913" s="51"/>
      <c r="IA913" s="51"/>
      <c r="IB913" s="51"/>
      <c r="IC913" s="51"/>
      <c r="ID913" s="51"/>
      <c r="IE913" s="51"/>
      <c r="IF913" s="51"/>
      <c r="IG913" s="51"/>
      <c r="IH913" s="51"/>
      <c r="II913" s="51"/>
      <c r="IJ913" s="51"/>
      <c r="IK913" s="51"/>
      <c r="IL913" s="51"/>
      <c r="IM913" s="51"/>
      <c r="IN913" s="51"/>
      <c r="IO913" s="51"/>
      <c r="IP913" s="51"/>
      <c r="IQ913" s="51"/>
      <c r="IR913" s="51"/>
      <c r="IS913" s="51"/>
      <c r="IT913" s="51"/>
      <c r="IU913" s="51"/>
    </row>
    <row r="914" spans="1:255" ht="12.75" customHeight="1" x14ac:dyDescent="0.2">
      <c r="A914" s="61"/>
      <c r="B914" s="61"/>
      <c r="C914" s="61"/>
      <c r="D914" s="61"/>
      <c r="E914" s="6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  <c r="GH914" s="51"/>
      <c r="GI914" s="51"/>
      <c r="GJ914" s="51"/>
      <c r="GK914" s="51"/>
      <c r="GL914" s="51"/>
      <c r="GM914" s="51"/>
      <c r="GN914" s="51"/>
      <c r="GO914" s="51"/>
      <c r="GP914" s="51"/>
      <c r="GQ914" s="51"/>
      <c r="GR914" s="51"/>
      <c r="GS914" s="51"/>
      <c r="GT914" s="51"/>
      <c r="GU914" s="51"/>
      <c r="GV914" s="51"/>
      <c r="GW914" s="51"/>
      <c r="GX914" s="51"/>
      <c r="GY914" s="51"/>
      <c r="GZ914" s="51"/>
      <c r="HA914" s="51"/>
      <c r="HB914" s="51"/>
      <c r="HC914" s="51"/>
      <c r="HD914" s="51"/>
      <c r="HE914" s="51"/>
      <c r="HF914" s="51"/>
      <c r="HG914" s="51"/>
      <c r="HH914" s="51"/>
      <c r="HI914" s="51"/>
      <c r="HJ914" s="51"/>
      <c r="HK914" s="51"/>
      <c r="HL914" s="51"/>
      <c r="HM914" s="51"/>
      <c r="HN914" s="51"/>
      <c r="HO914" s="51"/>
      <c r="HP914" s="51"/>
      <c r="HQ914" s="51"/>
      <c r="HR914" s="51"/>
      <c r="HS914" s="51"/>
      <c r="HT914" s="51"/>
      <c r="HU914" s="51"/>
      <c r="HV914" s="51"/>
      <c r="HW914" s="51"/>
      <c r="HX914" s="51"/>
      <c r="HY914" s="51"/>
      <c r="HZ914" s="51"/>
      <c r="IA914" s="51"/>
      <c r="IB914" s="51"/>
      <c r="IC914" s="51"/>
      <c r="ID914" s="51"/>
      <c r="IE914" s="51"/>
      <c r="IF914" s="51"/>
      <c r="IG914" s="51"/>
      <c r="IH914" s="51"/>
      <c r="II914" s="51"/>
      <c r="IJ914" s="51"/>
      <c r="IK914" s="51"/>
      <c r="IL914" s="51"/>
      <c r="IM914" s="51"/>
      <c r="IN914" s="51"/>
      <c r="IO914" s="51"/>
      <c r="IP914" s="51"/>
      <c r="IQ914" s="51"/>
      <c r="IR914" s="51"/>
      <c r="IS914" s="51"/>
      <c r="IT914" s="51"/>
      <c r="IU914" s="51"/>
    </row>
    <row r="915" spans="1:255" ht="12.75" customHeight="1" x14ac:dyDescent="0.2">
      <c r="A915" s="61"/>
      <c r="B915" s="61"/>
      <c r="C915" s="61"/>
      <c r="D915" s="61"/>
      <c r="E915" s="6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  <c r="GH915" s="51"/>
      <c r="GI915" s="51"/>
      <c r="GJ915" s="51"/>
      <c r="GK915" s="51"/>
      <c r="GL915" s="51"/>
      <c r="GM915" s="51"/>
      <c r="GN915" s="51"/>
      <c r="GO915" s="51"/>
      <c r="GP915" s="51"/>
      <c r="GQ915" s="51"/>
      <c r="GR915" s="51"/>
      <c r="GS915" s="51"/>
      <c r="GT915" s="51"/>
      <c r="GU915" s="51"/>
      <c r="GV915" s="51"/>
      <c r="GW915" s="51"/>
      <c r="GX915" s="51"/>
      <c r="GY915" s="51"/>
      <c r="GZ915" s="51"/>
      <c r="HA915" s="51"/>
      <c r="HB915" s="51"/>
      <c r="HC915" s="51"/>
      <c r="HD915" s="51"/>
      <c r="HE915" s="51"/>
      <c r="HF915" s="51"/>
      <c r="HG915" s="51"/>
      <c r="HH915" s="51"/>
      <c r="HI915" s="51"/>
      <c r="HJ915" s="51"/>
      <c r="HK915" s="51"/>
      <c r="HL915" s="51"/>
      <c r="HM915" s="51"/>
      <c r="HN915" s="51"/>
      <c r="HO915" s="51"/>
      <c r="HP915" s="51"/>
      <c r="HQ915" s="51"/>
      <c r="HR915" s="51"/>
      <c r="HS915" s="51"/>
      <c r="HT915" s="51"/>
      <c r="HU915" s="51"/>
      <c r="HV915" s="51"/>
      <c r="HW915" s="51"/>
      <c r="HX915" s="51"/>
      <c r="HY915" s="51"/>
      <c r="HZ915" s="51"/>
      <c r="IA915" s="51"/>
      <c r="IB915" s="51"/>
      <c r="IC915" s="51"/>
      <c r="ID915" s="51"/>
      <c r="IE915" s="51"/>
      <c r="IF915" s="51"/>
      <c r="IG915" s="51"/>
      <c r="IH915" s="51"/>
      <c r="II915" s="51"/>
      <c r="IJ915" s="51"/>
      <c r="IK915" s="51"/>
      <c r="IL915" s="51"/>
      <c r="IM915" s="51"/>
      <c r="IN915" s="51"/>
      <c r="IO915" s="51"/>
      <c r="IP915" s="51"/>
      <c r="IQ915" s="51"/>
      <c r="IR915" s="51"/>
      <c r="IS915" s="51"/>
      <c r="IT915" s="51"/>
      <c r="IU915" s="51"/>
    </row>
    <row r="916" spans="1:255" ht="12.75" customHeight="1" x14ac:dyDescent="0.2">
      <c r="A916" s="61"/>
      <c r="B916" s="61"/>
      <c r="C916" s="61"/>
      <c r="D916" s="61"/>
      <c r="E916" s="6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  <c r="GH916" s="51"/>
      <c r="GI916" s="51"/>
      <c r="GJ916" s="51"/>
      <c r="GK916" s="51"/>
      <c r="GL916" s="51"/>
      <c r="GM916" s="51"/>
      <c r="GN916" s="51"/>
      <c r="GO916" s="51"/>
      <c r="GP916" s="51"/>
      <c r="GQ916" s="51"/>
      <c r="GR916" s="51"/>
      <c r="GS916" s="51"/>
      <c r="GT916" s="51"/>
      <c r="GU916" s="51"/>
      <c r="GV916" s="51"/>
      <c r="GW916" s="51"/>
      <c r="GX916" s="51"/>
      <c r="GY916" s="51"/>
      <c r="GZ916" s="51"/>
      <c r="HA916" s="51"/>
      <c r="HB916" s="51"/>
      <c r="HC916" s="51"/>
      <c r="HD916" s="51"/>
      <c r="HE916" s="51"/>
      <c r="HF916" s="51"/>
      <c r="HG916" s="51"/>
      <c r="HH916" s="51"/>
      <c r="HI916" s="51"/>
      <c r="HJ916" s="51"/>
      <c r="HK916" s="51"/>
      <c r="HL916" s="51"/>
      <c r="HM916" s="51"/>
      <c r="HN916" s="51"/>
      <c r="HO916" s="51"/>
      <c r="HP916" s="51"/>
      <c r="HQ916" s="51"/>
      <c r="HR916" s="51"/>
      <c r="HS916" s="51"/>
      <c r="HT916" s="51"/>
      <c r="HU916" s="51"/>
      <c r="HV916" s="51"/>
      <c r="HW916" s="51"/>
      <c r="HX916" s="51"/>
      <c r="HY916" s="51"/>
      <c r="HZ916" s="51"/>
      <c r="IA916" s="51"/>
      <c r="IB916" s="51"/>
      <c r="IC916" s="51"/>
      <c r="ID916" s="51"/>
      <c r="IE916" s="51"/>
      <c r="IF916" s="51"/>
      <c r="IG916" s="51"/>
      <c r="IH916" s="51"/>
      <c r="II916" s="51"/>
      <c r="IJ916" s="51"/>
      <c r="IK916" s="51"/>
      <c r="IL916" s="51"/>
      <c r="IM916" s="51"/>
      <c r="IN916" s="51"/>
      <c r="IO916" s="51"/>
      <c r="IP916" s="51"/>
      <c r="IQ916" s="51"/>
      <c r="IR916" s="51"/>
      <c r="IS916" s="51"/>
      <c r="IT916" s="51"/>
      <c r="IU916" s="51"/>
    </row>
    <row r="917" spans="1:255" ht="12.75" customHeight="1" x14ac:dyDescent="0.2">
      <c r="A917" s="61"/>
      <c r="B917" s="61"/>
      <c r="C917" s="61"/>
      <c r="D917" s="61"/>
      <c r="E917" s="6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  <c r="GH917" s="51"/>
      <c r="GI917" s="51"/>
      <c r="GJ917" s="51"/>
      <c r="GK917" s="51"/>
      <c r="GL917" s="51"/>
      <c r="GM917" s="51"/>
      <c r="GN917" s="51"/>
      <c r="GO917" s="51"/>
      <c r="GP917" s="51"/>
      <c r="GQ917" s="51"/>
      <c r="GR917" s="51"/>
      <c r="GS917" s="51"/>
      <c r="GT917" s="51"/>
      <c r="GU917" s="51"/>
      <c r="GV917" s="51"/>
      <c r="GW917" s="51"/>
      <c r="GX917" s="51"/>
      <c r="GY917" s="51"/>
      <c r="GZ917" s="51"/>
      <c r="HA917" s="51"/>
      <c r="HB917" s="51"/>
      <c r="HC917" s="51"/>
      <c r="HD917" s="51"/>
      <c r="HE917" s="51"/>
      <c r="HF917" s="51"/>
      <c r="HG917" s="51"/>
      <c r="HH917" s="51"/>
      <c r="HI917" s="51"/>
      <c r="HJ917" s="51"/>
      <c r="HK917" s="51"/>
      <c r="HL917" s="51"/>
      <c r="HM917" s="51"/>
      <c r="HN917" s="51"/>
      <c r="HO917" s="51"/>
      <c r="HP917" s="51"/>
      <c r="HQ917" s="51"/>
      <c r="HR917" s="51"/>
      <c r="HS917" s="51"/>
      <c r="HT917" s="51"/>
      <c r="HU917" s="51"/>
      <c r="HV917" s="51"/>
      <c r="HW917" s="51"/>
      <c r="HX917" s="51"/>
      <c r="HY917" s="51"/>
      <c r="HZ917" s="51"/>
      <c r="IA917" s="51"/>
      <c r="IB917" s="51"/>
      <c r="IC917" s="51"/>
      <c r="ID917" s="51"/>
      <c r="IE917" s="51"/>
      <c r="IF917" s="51"/>
      <c r="IG917" s="51"/>
      <c r="IH917" s="51"/>
      <c r="II917" s="51"/>
      <c r="IJ917" s="51"/>
      <c r="IK917" s="51"/>
      <c r="IL917" s="51"/>
      <c r="IM917" s="51"/>
      <c r="IN917" s="51"/>
      <c r="IO917" s="51"/>
      <c r="IP917" s="51"/>
      <c r="IQ917" s="51"/>
      <c r="IR917" s="51"/>
      <c r="IS917" s="51"/>
      <c r="IT917" s="51"/>
      <c r="IU917" s="51"/>
    </row>
    <row r="918" spans="1:255" ht="12.75" customHeight="1" x14ac:dyDescent="0.2">
      <c r="A918" s="61"/>
      <c r="B918" s="61"/>
      <c r="C918" s="61"/>
      <c r="D918" s="61"/>
      <c r="E918" s="6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  <c r="GH918" s="51"/>
      <c r="GI918" s="51"/>
      <c r="GJ918" s="51"/>
      <c r="GK918" s="51"/>
      <c r="GL918" s="51"/>
      <c r="GM918" s="51"/>
      <c r="GN918" s="51"/>
      <c r="GO918" s="51"/>
      <c r="GP918" s="51"/>
      <c r="GQ918" s="51"/>
      <c r="GR918" s="51"/>
      <c r="GS918" s="51"/>
      <c r="GT918" s="51"/>
      <c r="GU918" s="51"/>
      <c r="GV918" s="51"/>
      <c r="GW918" s="51"/>
      <c r="GX918" s="51"/>
      <c r="GY918" s="51"/>
      <c r="GZ918" s="51"/>
      <c r="HA918" s="51"/>
      <c r="HB918" s="51"/>
      <c r="HC918" s="51"/>
      <c r="HD918" s="51"/>
      <c r="HE918" s="51"/>
      <c r="HF918" s="51"/>
      <c r="HG918" s="51"/>
      <c r="HH918" s="51"/>
      <c r="HI918" s="51"/>
      <c r="HJ918" s="51"/>
      <c r="HK918" s="51"/>
      <c r="HL918" s="51"/>
      <c r="HM918" s="51"/>
      <c r="HN918" s="51"/>
      <c r="HO918" s="51"/>
      <c r="HP918" s="51"/>
      <c r="HQ918" s="51"/>
      <c r="HR918" s="51"/>
      <c r="HS918" s="51"/>
      <c r="HT918" s="51"/>
      <c r="HU918" s="51"/>
      <c r="HV918" s="51"/>
      <c r="HW918" s="51"/>
      <c r="HX918" s="51"/>
      <c r="HY918" s="51"/>
      <c r="HZ918" s="51"/>
      <c r="IA918" s="51"/>
      <c r="IB918" s="51"/>
      <c r="IC918" s="51"/>
      <c r="ID918" s="51"/>
      <c r="IE918" s="51"/>
      <c r="IF918" s="51"/>
      <c r="IG918" s="51"/>
      <c r="IH918" s="51"/>
      <c r="II918" s="51"/>
      <c r="IJ918" s="51"/>
      <c r="IK918" s="51"/>
      <c r="IL918" s="51"/>
      <c r="IM918" s="51"/>
      <c r="IN918" s="51"/>
      <c r="IO918" s="51"/>
      <c r="IP918" s="51"/>
      <c r="IQ918" s="51"/>
      <c r="IR918" s="51"/>
      <c r="IS918" s="51"/>
      <c r="IT918" s="51"/>
      <c r="IU918" s="51"/>
    </row>
    <row r="919" spans="1:255" ht="12.75" customHeight="1" x14ac:dyDescent="0.2">
      <c r="A919" s="61"/>
      <c r="B919" s="61"/>
      <c r="C919" s="61"/>
      <c r="D919" s="61"/>
      <c r="E919" s="6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  <c r="FU919" s="51"/>
      <c r="FV919" s="51"/>
      <c r="FW919" s="51"/>
      <c r="FX919" s="51"/>
      <c r="FY919" s="51"/>
      <c r="FZ919" s="51"/>
      <c r="GA919" s="51"/>
      <c r="GB919" s="51"/>
      <c r="GC919" s="51"/>
      <c r="GD919" s="51"/>
      <c r="GE919" s="51"/>
      <c r="GF919" s="51"/>
      <c r="GG919" s="51"/>
      <c r="GH919" s="51"/>
      <c r="GI919" s="51"/>
      <c r="GJ919" s="51"/>
      <c r="GK919" s="51"/>
      <c r="GL919" s="51"/>
      <c r="GM919" s="51"/>
      <c r="GN919" s="51"/>
      <c r="GO919" s="51"/>
      <c r="GP919" s="51"/>
      <c r="GQ919" s="51"/>
      <c r="GR919" s="51"/>
      <c r="GS919" s="51"/>
      <c r="GT919" s="51"/>
      <c r="GU919" s="51"/>
      <c r="GV919" s="51"/>
      <c r="GW919" s="51"/>
      <c r="GX919" s="51"/>
      <c r="GY919" s="51"/>
      <c r="GZ919" s="51"/>
      <c r="HA919" s="51"/>
      <c r="HB919" s="51"/>
      <c r="HC919" s="51"/>
      <c r="HD919" s="51"/>
      <c r="HE919" s="51"/>
      <c r="HF919" s="51"/>
      <c r="HG919" s="51"/>
      <c r="HH919" s="51"/>
      <c r="HI919" s="51"/>
      <c r="HJ919" s="51"/>
      <c r="HK919" s="51"/>
      <c r="HL919" s="51"/>
      <c r="HM919" s="51"/>
      <c r="HN919" s="51"/>
      <c r="HO919" s="51"/>
      <c r="HP919" s="51"/>
      <c r="HQ919" s="51"/>
      <c r="HR919" s="51"/>
      <c r="HS919" s="51"/>
      <c r="HT919" s="51"/>
      <c r="HU919" s="51"/>
      <c r="HV919" s="51"/>
      <c r="HW919" s="51"/>
      <c r="HX919" s="51"/>
      <c r="HY919" s="51"/>
      <c r="HZ919" s="51"/>
      <c r="IA919" s="51"/>
      <c r="IB919" s="51"/>
      <c r="IC919" s="51"/>
      <c r="ID919" s="51"/>
      <c r="IE919" s="51"/>
      <c r="IF919" s="51"/>
      <c r="IG919" s="51"/>
      <c r="IH919" s="51"/>
      <c r="II919" s="51"/>
      <c r="IJ919" s="51"/>
      <c r="IK919" s="51"/>
      <c r="IL919" s="51"/>
      <c r="IM919" s="51"/>
      <c r="IN919" s="51"/>
      <c r="IO919" s="51"/>
      <c r="IP919" s="51"/>
      <c r="IQ919" s="51"/>
      <c r="IR919" s="51"/>
      <c r="IS919" s="51"/>
      <c r="IT919" s="51"/>
      <c r="IU919" s="51"/>
    </row>
    <row r="920" spans="1:255" ht="12.75" customHeight="1" x14ac:dyDescent="0.2">
      <c r="A920" s="61"/>
      <c r="B920" s="61"/>
      <c r="C920" s="61"/>
      <c r="D920" s="61"/>
      <c r="E920" s="6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  <c r="FU920" s="51"/>
      <c r="FV920" s="51"/>
      <c r="FW920" s="51"/>
      <c r="FX920" s="51"/>
      <c r="FY920" s="51"/>
      <c r="FZ920" s="51"/>
      <c r="GA920" s="51"/>
      <c r="GB920" s="51"/>
      <c r="GC920" s="51"/>
      <c r="GD920" s="51"/>
      <c r="GE920" s="51"/>
      <c r="GF920" s="51"/>
      <c r="GG920" s="51"/>
      <c r="GH920" s="51"/>
      <c r="GI920" s="51"/>
      <c r="GJ920" s="51"/>
      <c r="GK920" s="51"/>
      <c r="GL920" s="51"/>
      <c r="GM920" s="51"/>
      <c r="GN920" s="51"/>
      <c r="GO920" s="51"/>
      <c r="GP920" s="51"/>
      <c r="GQ920" s="51"/>
      <c r="GR920" s="51"/>
      <c r="GS920" s="51"/>
      <c r="GT920" s="51"/>
      <c r="GU920" s="51"/>
      <c r="GV920" s="51"/>
      <c r="GW920" s="51"/>
      <c r="GX920" s="51"/>
      <c r="GY920" s="51"/>
      <c r="GZ920" s="51"/>
      <c r="HA920" s="51"/>
      <c r="HB920" s="51"/>
      <c r="HC920" s="51"/>
      <c r="HD920" s="51"/>
      <c r="HE920" s="51"/>
      <c r="HF920" s="51"/>
      <c r="HG920" s="51"/>
      <c r="HH920" s="51"/>
      <c r="HI920" s="51"/>
      <c r="HJ920" s="51"/>
      <c r="HK920" s="51"/>
      <c r="HL920" s="51"/>
      <c r="HM920" s="51"/>
      <c r="HN920" s="51"/>
      <c r="HO920" s="51"/>
      <c r="HP920" s="51"/>
      <c r="HQ920" s="51"/>
      <c r="HR920" s="51"/>
      <c r="HS920" s="51"/>
      <c r="HT920" s="51"/>
      <c r="HU920" s="51"/>
      <c r="HV920" s="51"/>
      <c r="HW920" s="51"/>
      <c r="HX920" s="51"/>
      <c r="HY920" s="51"/>
      <c r="HZ920" s="51"/>
      <c r="IA920" s="51"/>
      <c r="IB920" s="51"/>
      <c r="IC920" s="51"/>
      <c r="ID920" s="51"/>
      <c r="IE920" s="51"/>
      <c r="IF920" s="51"/>
      <c r="IG920" s="51"/>
      <c r="IH920" s="51"/>
      <c r="II920" s="51"/>
      <c r="IJ920" s="51"/>
      <c r="IK920" s="51"/>
      <c r="IL920" s="51"/>
      <c r="IM920" s="51"/>
      <c r="IN920" s="51"/>
      <c r="IO920" s="51"/>
      <c r="IP920" s="51"/>
      <c r="IQ920" s="51"/>
      <c r="IR920" s="51"/>
      <c r="IS920" s="51"/>
      <c r="IT920" s="51"/>
      <c r="IU920" s="51"/>
    </row>
    <row r="921" spans="1:255" ht="12.75" customHeight="1" x14ac:dyDescent="0.2">
      <c r="A921" s="61"/>
      <c r="B921" s="61"/>
      <c r="C921" s="61"/>
      <c r="D921" s="61"/>
      <c r="E921" s="6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  <c r="FU921" s="51"/>
      <c r="FV921" s="51"/>
      <c r="FW921" s="51"/>
      <c r="FX921" s="51"/>
      <c r="FY921" s="51"/>
      <c r="FZ921" s="51"/>
      <c r="GA921" s="51"/>
      <c r="GB921" s="51"/>
      <c r="GC921" s="51"/>
      <c r="GD921" s="51"/>
      <c r="GE921" s="51"/>
      <c r="GF921" s="51"/>
      <c r="GG921" s="51"/>
      <c r="GH921" s="51"/>
      <c r="GI921" s="51"/>
      <c r="GJ921" s="51"/>
      <c r="GK921" s="51"/>
      <c r="GL921" s="51"/>
      <c r="GM921" s="51"/>
      <c r="GN921" s="51"/>
      <c r="GO921" s="51"/>
      <c r="GP921" s="51"/>
      <c r="GQ921" s="51"/>
      <c r="GR921" s="51"/>
      <c r="GS921" s="51"/>
      <c r="GT921" s="51"/>
      <c r="GU921" s="51"/>
      <c r="GV921" s="51"/>
      <c r="GW921" s="51"/>
      <c r="GX921" s="51"/>
      <c r="GY921" s="51"/>
      <c r="GZ921" s="51"/>
      <c r="HA921" s="51"/>
      <c r="HB921" s="51"/>
      <c r="HC921" s="51"/>
      <c r="HD921" s="51"/>
      <c r="HE921" s="51"/>
      <c r="HF921" s="51"/>
      <c r="HG921" s="51"/>
      <c r="HH921" s="51"/>
      <c r="HI921" s="51"/>
      <c r="HJ921" s="51"/>
      <c r="HK921" s="51"/>
      <c r="HL921" s="51"/>
      <c r="HM921" s="51"/>
      <c r="HN921" s="51"/>
      <c r="HO921" s="51"/>
      <c r="HP921" s="51"/>
      <c r="HQ921" s="51"/>
      <c r="HR921" s="51"/>
      <c r="HS921" s="51"/>
      <c r="HT921" s="51"/>
      <c r="HU921" s="51"/>
      <c r="HV921" s="51"/>
      <c r="HW921" s="51"/>
      <c r="HX921" s="51"/>
      <c r="HY921" s="51"/>
      <c r="HZ921" s="51"/>
      <c r="IA921" s="51"/>
      <c r="IB921" s="51"/>
      <c r="IC921" s="51"/>
      <c r="ID921" s="51"/>
      <c r="IE921" s="51"/>
      <c r="IF921" s="51"/>
      <c r="IG921" s="51"/>
      <c r="IH921" s="51"/>
      <c r="II921" s="51"/>
      <c r="IJ921" s="51"/>
      <c r="IK921" s="51"/>
      <c r="IL921" s="51"/>
      <c r="IM921" s="51"/>
      <c r="IN921" s="51"/>
      <c r="IO921" s="51"/>
      <c r="IP921" s="51"/>
      <c r="IQ921" s="51"/>
      <c r="IR921" s="51"/>
      <c r="IS921" s="51"/>
      <c r="IT921" s="51"/>
      <c r="IU921" s="51"/>
    </row>
    <row r="922" spans="1:255" ht="12.75" customHeight="1" x14ac:dyDescent="0.2">
      <c r="A922" s="61"/>
      <c r="B922" s="61"/>
      <c r="C922" s="61"/>
      <c r="D922" s="61"/>
      <c r="E922" s="6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  <c r="FU922" s="51"/>
      <c r="FV922" s="51"/>
      <c r="FW922" s="51"/>
      <c r="FX922" s="51"/>
      <c r="FY922" s="51"/>
      <c r="FZ922" s="51"/>
      <c r="GA922" s="51"/>
      <c r="GB922" s="51"/>
      <c r="GC922" s="51"/>
      <c r="GD922" s="51"/>
      <c r="GE922" s="51"/>
      <c r="GF922" s="51"/>
      <c r="GG922" s="51"/>
      <c r="GH922" s="51"/>
      <c r="GI922" s="51"/>
      <c r="GJ922" s="51"/>
      <c r="GK922" s="51"/>
      <c r="GL922" s="51"/>
      <c r="GM922" s="51"/>
      <c r="GN922" s="51"/>
      <c r="GO922" s="51"/>
      <c r="GP922" s="51"/>
      <c r="GQ922" s="51"/>
      <c r="GR922" s="51"/>
      <c r="GS922" s="51"/>
      <c r="GT922" s="51"/>
      <c r="GU922" s="51"/>
      <c r="GV922" s="51"/>
      <c r="GW922" s="51"/>
      <c r="GX922" s="51"/>
      <c r="GY922" s="51"/>
      <c r="GZ922" s="51"/>
      <c r="HA922" s="51"/>
      <c r="HB922" s="51"/>
      <c r="HC922" s="51"/>
      <c r="HD922" s="51"/>
      <c r="HE922" s="51"/>
      <c r="HF922" s="51"/>
      <c r="HG922" s="51"/>
      <c r="HH922" s="51"/>
      <c r="HI922" s="51"/>
      <c r="HJ922" s="51"/>
      <c r="HK922" s="51"/>
      <c r="HL922" s="51"/>
      <c r="HM922" s="51"/>
      <c r="HN922" s="51"/>
      <c r="HO922" s="51"/>
      <c r="HP922" s="51"/>
      <c r="HQ922" s="51"/>
      <c r="HR922" s="51"/>
      <c r="HS922" s="51"/>
      <c r="HT922" s="51"/>
      <c r="HU922" s="51"/>
      <c r="HV922" s="51"/>
      <c r="HW922" s="51"/>
      <c r="HX922" s="51"/>
      <c r="HY922" s="51"/>
      <c r="HZ922" s="51"/>
      <c r="IA922" s="51"/>
      <c r="IB922" s="51"/>
      <c r="IC922" s="51"/>
      <c r="ID922" s="51"/>
      <c r="IE922" s="51"/>
      <c r="IF922" s="51"/>
      <c r="IG922" s="51"/>
      <c r="IH922" s="51"/>
      <c r="II922" s="51"/>
      <c r="IJ922" s="51"/>
      <c r="IK922" s="51"/>
      <c r="IL922" s="51"/>
      <c r="IM922" s="51"/>
      <c r="IN922" s="51"/>
      <c r="IO922" s="51"/>
      <c r="IP922" s="51"/>
      <c r="IQ922" s="51"/>
      <c r="IR922" s="51"/>
      <c r="IS922" s="51"/>
      <c r="IT922" s="51"/>
      <c r="IU922" s="51"/>
    </row>
    <row r="923" spans="1:255" ht="12.75" customHeight="1" x14ac:dyDescent="0.2">
      <c r="A923" s="61"/>
      <c r="B923" s="61"/>
      <c r="C923" s="61"/>
      <c r="D923" s="61"/>
      <c r="E923" s="6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51"/>
      <c r="AX923" s="51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  <c r="BN923" s="51"/>
      <c r="BO923" s="51"/>
      <c r="BP923" s="51"/>
      <c r="BQ923" s="51"/>
      <c r="BR923" s="51"/>
      <c r="BS923" s="51"/>
      <c r="BT923" s="51"/>
      <c r="BU923" s="51"/>
      <c r="BV923" s="51"/>
      <c r="BW923" s="51"/>
      <c r="BX923" s="51"/>
      <c r="BY923" s="51"/>
      <c r="BZ923" s="51"/>
      <c r="CA923" s="51"/>
      <c r="CB923" s="51"/>
      <c r="CC923" s="51"/>
      <c r="CD923" s="51"/>
      <c r="CE923" s="51"/>
      <c r="CF923" s="51"/>
      <c r="CG923" s="51"/>
      <c r="CH923" s="51"/>
      <c r="CI923" s="51"/>
      <c r="CJ923" s="51"/>
      <c r="CK923" s="51"/>
      <c r="CL923" s="51"/>
      <c r="CM923" s="51"/>
      <c r="CN923" s="51"/>
      <c r="CO923" s="51"/>
      <c r="CP923" s="51"/>
      <c r="CQ923" s="51"/>
      <c r="CR923" s="51"/>
      <c r="CS923" s="51"/>
      <c r="CT923" s="51"/>
      <c r="CU923" s="51"/>
      <c r="CV923" s="51"/>
      <c r="CW923" s="51"/>
      <c r="CX923" s="51"/>
      <c r="CY923" s="51"/>
      <c r="CZ923" s="51"/>
      <c r="DA923" s="51"/>
      <c r="DB923" s="51"/>
      <c r="DC923" s="51"/>
      <c r="DD923" s="51"/>
      <c r="DE923" s="51"/>
      <c r="DF923" s="51"/>
      <c r="DG923" s="51"/>
      <c r="DH923" s="51"/>
      <c r="DI923" s="51"/>
      <c r="DJ923" s="51"/>
      <c r="DK923" s="51"/>
      <c r="DL923" s="51"/>
      <c r="DM923" s="51"/>
      <c r="DN923" s="51"/>
      <c r="DO923" s="51"/>
      <c r="DP923" s="51"/>
      <c r="DQ923" s="51"/>
      <c r="DR923" s="51"/>
      <c r="DS923" s="51"/>
      <c r="DT923" s="51"/>
      <c r="DU923" s="51"/>
      <c r="DV923" s="51"/>
      <c r="DW923" s="51"/>
      <c r="DX923" s="51"/>
      <c r="DY923" s="51"/>
      <c r="DZ923" s="51"/>
      <c r="EA923" s="51"/>
      <c r="EB923" s="51"/>
      <c r="EC923" s="51"/>
      <c r="ED923" s="51"/>
      <c r="EE923" s="51"/>
      <c r="EF923" s="51"/>
      <c r="EG923" s="51"/>
      <c r="EH923" s="51"/>
      <c r="EI923" s="51"/>
      <c r="EJ923" s="51"/>
      <c r="EK923" s="51"/>
      <c r="EL923" s="51"/>
      <c r="EM923" s="51"/>
      <c r="EN923" s="51"/>
      <c r="EO923" s="51"/>
      <c r="EP923" s="51"/>
      <c r="EQ923" s="51"/>
      <c r="ER923" s="51"/>
      <c r="ES923" s="51"/>
      <c r="ET923" s="51"/>
      <c r="EU923" s="51"/>
      <c r="EV923" s="51"/>
      <c r="EW923" s="51"/>
      <c r="EX923" s="51"/>
      <c r="EY923" s="51"/>
      <c r="EZ923" s="51"/>
      <c r="FA923" s="51"/>
      <c r="FB923" s="51"/>
      <c r="FC923" s="51"/>
      <c r="FD923" s="51"/>
      <c r="FE923" s="51"/>
      <c r="FF923" s="51"/>
      <c r="FG923" s="51"/>
      <c r="FH923" s="51"/>
      <c r="FI923" s="51"/>
      <c r="FJ923" s="51"/>
      <c r="FK923" s="51"/>
      <c r="FL923" s="51"/>
      <c r="FM923" s="51"/>
      <c r="FN923" s="51"/>
      <c r="FO923" s="51"/>
      <c r="FP923" s="51"/>
      <c r="FQ923" s="51"/>
      <c r="FR923" s="51"/>
      <c r="FS923" s="51"/>
      <c r="FT923" s="51"/>
      <c r="FU923" s="51"/>
      <c r="FV923" s="51"/>
      <c r="FW923" s="51"/>
      <c r="FX923" s="51"/>
      <c r="FY923" s="51"/>
      <c r="FZ923" s="51"/>
      <c r="GA923" s="51"/>
      <c r="GB923" s="51"/>
      <c r="GC923" s="51"/>
      <c r="GD923" s="51"/>
      <c r="GE923" s="51"/>
      <c r="GF923" s="51"/>
      <c r="GG923" s="51"/>
      <c r="GH923" s="51"/>
      <c r="GI923" s="51"/>
      <c r="GJ923" s="51"/>
      <c r="GK923" s="51"/>
      <c r="GL923" s="51"/>
      <c r="GM923" s="51"/>
      <c r="GN923" s="51"/>
      <c r="GO923" s="51"/>
      <c r="GP923" s="51"/>
      <c r="GQ923" s="51"/>
      <c r="GR923" s="51"/>
      <c r="GS923" s="51"/>
      <c r="GT923" s="51"/>
      <c r="GU923" s="51"/>
      <c r="GV923" s="51"/>
      <c r="GW923" s="51"/>
      <c r="GX923" s="51"/>
      <c r="GY923" s="51"/>
      <c r="GZ923" s="51"/>
      <c r="HA923" s="51"/>
      <c r="HB923" s="51"/>
      <c r="HC923" s="51"/>
      <c r="HD923" s="51"/>
      <c r="HE923" s="51"/>
      <c r="HF923" s="51"/>
      <c r="HG923" s="51"/>
      <c r="HH923" s="51"/>
      <c r="HI923" s="51"/>
      <c r="HJ923" s="51"/>
      <c r="HK923" s="51"/>
      <c r="HL923" s="51"/>
      <c r="HM923" s="51"/>
      <c r="HN923" s="51"/>
      <c r="HO923" s="51"/>
      <c r="HP923" s="51"/>
      <c r="HQ923" s="51"/>
      <c r="HR923" s="51"/>
      <c r="HS923" s="51"/>
      <c r="HT923" s="51"/>
      <c r="HU923" s="51"/>
      <c r="HV923" s="51"/>
      <c r="HW923" s="51"/>
      <c r="HX923" s="51"/>
      <c r="HY923" s="51"/>
      <c r="HZ923" s="51"/>
      <c r="IA923" s="51"/>
      <c r="IB923" s="51"/>
      <c r="IC923" s="51"/>
      <c r="ID923" s="51"/>
      <c r="IE923" s="51"/>
      <c r="IF923" s="51"/>
      <c r="IG923" s="51"/>
      <c r="IH923" s="51"/>
      <c r="II923" s="51"/>
      <c r="IJ923" s="51"/>
      <c r="IK923" s="51"/>
      <c r="IL923" s="51"/>
      <c r="IM923" s="51"/>
      <c r="IN923" s="51"/>
      <c r="IO923" s="51"/>
      <c r="IP923" s="51"/>
      <c r="IQ923" s="51"/>
      <c r="IR923" s="51"/>
      <c r="IS923" s="51"/>
      <c r="IT923" s="51"/>
      <c r="IU923" s="51"/>
    </row>
    <row r="924" spans="1:255" ht="12.75" customHeight="1" x14ac:dyDescent="0.2">
      <c r="A924" s="61"/>
      <c r="B924" s="61"/>
      <c r="C924" s="61"/>
      <c r="D924" s="61"/>
      <c r="E924" s="6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  <c r="FU924" s="51"/>
      <c r="FV924" s="51"/>
      <c r="FW924" s="51"/>
      <c r="FX924" s="51"/>
      <c r="FY924" s="51"/>
      <c r="FZ924" s="51"/>
      <c r="GA924" s="51"/>
      <c r="GB924" s="51"/>
      <c r="GC924" s="51"/>
      <c r="GD924" s="51"/>
      <c r="GE924" s="51"/>
      <c r="GF924" s="51"/>
      <c r="GG924" s="51"/>
      <c r="GH924" s="51"/>
      <c r="GI924" s="51"/>
      <c r="GJ924" s="51"/>
      <c r="GK924" s="51"/>
      <c r="GL924" s="51"/>
      <c r="GM924" s="51"/>
      <c r="GN924" s="51"/>
      <c r="GO924" s="51"/>
      <c r="GP924" s="51"/>
      <c r="GQ924" s="51"/>
      <c r="GR924" s="51"/>
      <c r="GS924" s="51"/>
      <c r="GT924" s="51"/>
      <c r="GU924" s="51"/>
      <c r="GV924" s="51"/>
      <c r="GW924" s="51"/>
      <c r="GX924" s="51"/>
      <c r="GY924" s="51"/>
      <c r="GZ924" s="51"/>
      <c r="HA924" s="51"/>
      <c r="HB924" s="51"/>
      <c r="HC924" s="51"/>
      <c r="HD924" s="51"/>
      <c r="HE924" s="51"/>
      <c r="HF924" s="51"/>
      <c r="HG924" s="51"/>
      <c r="HH924" s="51"/>
      <c r="HI924" s="51"/>
      <c r="HJ924" s="51"/>
      <c r="HK924" s="51"/>
      <c r="HL924" s="51"/>
      <c r="HM924" s="51"/>
      <c r="HN924" s="51"/>
      <c r="HO924" s="51"/>
      <c r="HP924" s="51"/>
      <c r="HQ924" s="51"/>
      <c r="HR924" s="51"/>
      <c r="HS924" s="51"/>
      <c r="HT924" s="51"/>
      <c r="HU924" s="51"/>
      <c r="HV924" s="51"/>
      <c r="HW924" s="51"/>
      <c r="HX924" s="51"/>
      <c r="HY924" s="51"/>
      <c r="HZ924" s="51"/>
      <c r="IA924" s="51"/>
      <c r="IB924" s="51"/>
      <c r="IC924" s="51"/>
      <c r="ID924" s="51"/>
      <c r="IE924" s="51"/>
      <c r="IF924" s="51"/>
      <c r="IG924" s="51"/>
      <c r="IH924" s="51"/>
      <c r="II924" s="51"/>
      <c r="IJ924" s="51"/>
      <c r="IK924" s="51"/>
      <c r="IL924" s="51"/>
      <c r="IM924" s="51"/>
      <c r="IN924" s="51"/>
      <c r="IO924" s="51"/>
      <c r="IP924" s="51"/>
      <c r="IQ924" s="51"/>
      <c r="IR924" s="51"/>
      <c r="IS924" s="51"/>
      <c r="IT924" s="51"/>
      <c r="IU924" s="51"/>
    </row>
    <row r="925" spans="1:255" ht="12.75" customHeight="1" x14ac:dyDescent="0.2">
      <c r="A925" s="61"/>
      <c r="B925" s="61"/>
      <c r="C925" s="61"/>
      <c r="D925" s="61"/>
      <c r="E925" s="6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51"/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  <c r="DC925" s="51"/>
      <c r="DD925" s="51"/>
      <c r="DE925" s="51"/>
      <c r="DF925" s="51"/>
      <c r="DG925" s="51"/>
      <c r="DH925" s="51"/>
      <c r="DI925" s="51"/>
      <c r="DJ925" s="51"/>
      <c r="DK925" s="51"/>
      <c r="DL925" s="51"/>
      <c r="DM925" s="51"/>
      <c r="DN925" s="51"/>
      <c r="DO925" s="51"/>
      <c r="DP925" s="51"/>
      <c r="DQ925" s="51"/>
      <c r="DR925" s="51"/>
      <c r="DS925" s="51"/>
      <c r="DT925" s="51"/>
      <c r="DU925" s="51"/>
      <c r="DV925" s="51"/>
      <c r="DW925" s="51"/>
      <c r="DX925" s="51"/>
      <c r="DY925" s="51"/>
      <c r="DZ925" s="51"/>
      <c r="EA925" s="51"/>
      <c r="EB925" s="51"/>
      <c r="EC925" s="51"/>
      <c r="ED925" s="51"/>
      <c r="EE925" s="51"/>
      <c r="EF925" s="51"/>
      <c r="EG925" s="51"/>
      <c r="EH925" s="51"/>
      <c r="EI925" s="51"/>
      <c r="EJ925" s="51"/>
      <c r="EK925" s="51"/>
      <c r="EL925" s="51"/>
      <c r="EM925" s="51"/>
      <c r="EN925" s="51"/>
      <c r="EO925" s="51"/>
      <c r="EP925" s="51"/>
      <c r="EQ925" s="51"/>
      <c r="ER925" s="51"/>
      <c r="ES925" s="51"/>
      <c r="ET925" s="51"/>
      <c r="EU925" s="51"/>
      <c r="EV925" s="51"/>
      <c r="EW925" s="51"/>
      <c r="EX925" s="51"/>
      <c r="EY925" s="51"/>
      <c r="EZ925" s="51"/>
      <c r="FA925" s="51"/>
      <c r="FB925" s="51"/>
      <c r="FC925" s="51"/>
      <c r="FD925" s="51"/>
      <c r="FE925" s="51"/>
      <c r="FF925" s="51"/>
      <c r="FG925" s="51"/>
      <c r="FH925" s="51"/>
      <c r="FI925" s="51"/>
      <c r="FJ925" s="51"/>
      <c r="FK925" s="51"/>
      <c r="FL925" s="51"/>
      <c r="FM925" s="51"/>
      <c r="FN925" s="51"/>
      <c r="FO925" s="51"/>
      <c r="FP925" s="51"/>
      <c r="FQ925" s="51"/>
      <c r="FR925" s="51"/>
      <c r="FS925" s="51"/>
      <c r="FT925" s="51"/>
      <c r="FU925" s="51"/>
      <c r="FV925" s="51"/>
      <c r="FW925" s="51"/>
      <c r="FX925" s="51"/>
      <c r="FY925" s="51"/>
      <c r="FZ925" s="51"/>
      <c r="GA925" s="51"/>
      <c r="GB925" s="51"/>
      <c r="GC925" s="51"/>
      <c r="GD925" s="51"/>
      <c r="GE925" s="51"/>
      <c r="GF925" s="51"/>
      <c r="GG925" s="51"/>
      <c r="GH925" s="51"/>
      <c r="GI925" s="51"/>
      <c r="GJ925" s="51"/>
      <c r="GK925" s="51"/>
      <c r="GL925" s="51"/>
      <c r="GM925" s="51"/>
      <c r="GN925" s="51"/>
      <c r="GO925" s="51"/>
      <c r="GP925" s="51"/>
      <c r="GQ925" s="51"/>
      <c r="GR925" s="51"/>
      <c r="GS925" s="51"/>
      <c r="GT925" s="51"/>
      <c r="GU925" s="51"/>
      <c r="GV925" s="51"/>
      <c r="GW925" s="51"/>
      <c r="GX925" s="51"/>
      <c r="GY925" s="51"/>
      <c r="GZ925" s="51"/>
      <c r="HA925" s="51"/>
      <c r="HB925" s="51"/>
      <c r="HC925" s="51"/>
      <c r="HD925" s="51"/>
      <c r="HE925" s="51"/>
      <c r="HF925" s="51"/>
      <c r="HG925" s="51"/>
      <c r="HH925" s="51"/>
      <c r="HI925" s="51"/>
      <c r="HJ925" s="51"/>
      <c r="HK925" s="51"/>
      <c r="HL925" s="51"/>
      <c r="HM925" s="51"/>
      <c r="HN925" s="51"/>
      <c r="HO925" s="51"/>
      <c r="HP925" s="51"/>
      <c r="HQ925" s="51"/>
      <c r="HR925" s="51"/>
      <c r="HS925" s="51"/>
      <c r="HT925" s="51"/>
      <c r="HU925" s="51"/>
      <c r="HV925" s="51"/>
      <c r="HW925" s="51"/>
      <c r="HX925" s="51"/>
      <c r="HY925" s="51"/>
      <c r="HZ925" s="51"/>
      <c r="IA925" s="51"/>
      <c r="IB925" s="51"/>
      <c r="IC925" s="51"/>
      <c r="ID925" s="51"/>
      <c r="IE925" s="51"/>
      <c r="IF925" s="51"/>
      <c r="IG925" s="51"/>
      <c r="IH925" s="51"/>
      <c r="II925" s="51"/>
      <c r="IJ925" s="51"/>
      <c r="IK925" s="51"/>
      <c r="IL925" s="51"/>
      <c r="IM925" s="51"/>
      <c r="IN925" s="51"/>
      <c r="IO925" s="51"/>
      <c r="IP925" s="51"/>
      <c r="IQ925" s="51"/>
      <c r="IR925" s="51"/>
      <c r="IS925" s="51"/>
      <c r="IT925" s="51"/>
      <c r="IU925" s="51"/>
    </row>
    <row r="926" spans="1:255" ht="12.75" customHeight="1" x14ac:dyDescent="0.2">
      <c r="A926" s="61"/>
      <c r="B926" s="61"/>
      <c r="C926" s="61"/>
      <c r="D926" s="61"/>
      <c r="E926" s="6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  <c r="FC926" s="51"/>
      <c r="FD926" s="51"/>
      <c r="FE926" s="51"/>
      <c r="FF926" s="51"/>
      <c r="FG926" s="51"/>
      <c r="FH926" s="51"/>
      <c r="FI926" s="51"/>
      <c r="FJ926" s="51"/>
      <c r="FK926" s="51"/>
      <c r="FL926" s="51"/>
      <c r="FM926" s="51"/>
      <c r="FN926" s="51"/>
      <c r="FO926" s="51"/>
      <c r="FP926" s="51"/>
      <c r="FQ926" s="51"/>
      <c r="FR926" s="51"/>
      <c r="FS926" s="51"/>
      <c r="FT926" s="51"/>
      <c r="FU926" s="51"/>
      <c r="FV926" s="51"/>
      <c r="FW926" s="51"/>
      <c r="FX926" s="51"/>
      <c r="FY926" s="51"/>
      <c r="FZ926" s="51"/>
      <c r="GA926" s="51"/>
      <c r="GB926" s="51"/>
      <c r="GC926" s="51"/>
      <c r="GD926" s="51"/>
      <c r="GE926" s="51"/>
      <c r="GF926" s="51"/>
      <c r="GG926" s="51"/>
      <c r="GH926" s="51"/>
      <c r="GI926" s="51"/>
      <c r="GJ926" s="51"/>
      <c r="GK926" s="51"/>
      <c r="GL926" s="51"/>
      <c r="GM926" s="51"/>
      <c r="GN926" s="51"/>
      <c r="GO926" s="51"/>
      <c r="GP926" s="51"/>
      <c r="GQ926" s="51"/>
      <c r="GR926" s="51"/>
      <c r="GS926" s="51"/>
      <c r="GT926" s="51"/>
      <c r="GU926" s="51"/>
      <c r="GV926" s="51"/>
      <c r="GW926" s="51"/>
      <c r="GX926" s="51"/>
      <c r="GY926" s="51"/>
      <c r="GZ926" s="51"/>
      <c r="HA926" s="51"/>
      <c r="HB926" s="51"/>
      <c r="HC926" s="51"/>
      <c r="HD926" s="51"/>
      <c r="HE926" s="51"/>
      <c r="HF926" s="51"/>
      <c r="HG926" s="51"/>
      <c r="HH926" s="51"/>
      <c r="HI926" s="51"/>
      <c r="HJ926" s="51"/>
      <c r="HK926" s="51"/>
      <c r="HL926" s="51"/>
      <c r="HM926" s="51"/>
      <c r="HN926" s="51"/>
      <c r="HO926" s="51"/>
      <c r="HP926" s="51"/>
      <c r="HQ926" s="51"/>
      <c r="HR926" s="51"/>
      <c r="HS926" s="51"/>
      <c r="HT926" s="51"/>
      <c r="HU926" s="51"/>
      <c r="HV926" s="51"/>
      <c r="HW926" s="51"/>
      <c r="HX926" s="51"/>
      <c r="HY926" s="51"/>
      <c r="HZ926" s="51"/>
      <c r="IA926" s="51"/>
      <c r="IB926" s="51"/>
      <c r="IC926" s="51"/>
      <c r="ID926" s="51"/>
      <c r="IE926" s="51"/>
      <c r="IF926" s="51"/>
      <c r="IG926" s="51"/>
      <c r="IH926" s="51"/>
      <c r="II926" s="51"/>
      <c r="IJ926" s="51"/>
      <c r="IK926" s="51"/>
      <c r="IL926" s="51"/>
      <c r="IM926" s="51"/>
      <c r="IN926" s="51"/>
      <c r="IO926" s="51"/>
      <c r="IP926" s="51"/>
      <c r="IQ926" s="51"/>
      <c r="IR926" s="51"/>
      <c r="IS926" s="51"/>
      <c r="IT926" s="51"/>
      <c r="IU926" s="51"/>
    </row>
    <row r="927" spans="1:255" ht="12.75" customHeight="1" x14ac:dyDescent="0.2">
      <c r="A927" s="61"/>
      <c r="B927" s="61"/>
      <c r="C927" s="61"/>
      <c r="D927" s="61"/>
      <c r="E927" s="6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  <c r="FU927" s="51"/>
      <c r="FV927" s="51"/>
      <c r="FW927" s="51"/>
      <c r="FX927" s="51"/>
      <c r="FY927" s="51"/>
      <c r="FZ927" s="51"/>
      <c r="GA927" s="51"/>
      <c r="GB927" s="51"/>
      <c r="GC927" s="51"/>
      <c r="GD927" s="51"/>
      <c r="GE927" s="51"/>
      <c r="GF927" s="51"/>
      <c r="GG927" s="51"/>
      <c r="GH927" s="51"/>
      <c r="GI927" s="51"/>
      <c r="GJ927" s="51"/>
      <c r="GK927" s="51"/>
      <c r="GL927" s="51"/>
      <c r="GM927" s="51"/>
      <c r="GN927" s="51"/>
      <c r="GO927" s="51"/>
      <c r="GP927" s="51"/>
      <c r="GQ927" s="51"/>
      <c r="GR927" s="51"/>
      <c r="GS927" s="51"/>
      <c r="GT927" s="51"/>
      <c r="GU927" s="51"/>
      <c r="GV927" s="51"/>
      <c r="GW927" s="51"/>
      <c r="GX927" s="51"/>
      <c r="GY927" s="51"/>
      <c r="GZ927" s="51"/>
      <c r="HA927" s="51"/>
      <c r="HB927" s="51"/>
      <c r="HC927" s="51"/>
      <c r="HD927" s="51"/>
      <c r="HE927" s="51"/>
      <c r="HF927" s="51"/>
      <c r="HG927" s="51"/>
      <c r="HH927" s="51"/>
      <c r="HI927" s="51"/>
      <c r="HJ927" s="51"/>
      <c r="HK927" s="51"/>
      <c r="HL927" s="51"/>
      <c r="HM927" s="51"/>
      <c r="HN927" s="51"/>
      <c r="HO927" s="51"/>
      <c r="HP927" s="51"/>
      <c r="HQ927" s="51"/>
      <c r="HR927" s="51"/>
      <c r="HS927" s="51"/>
      <c r="HT927" s="51"/>
      <c r="HU927" s="51"/>
      <c r="HV927" s="51"/>
      <c r="HW927" s="51"/>
      <c r="HX927" s="51"/>
      <c r="HY927" s="51"/>
      <c r="HZ927" s="51"/>
      <c r="IA927" s="51"/>
      <c r="IB927" s="51"/>
      <c r="IC927" s="51"/>
      <c r="ID927" s="51"/>
      <c r="IE927" s="51"/>
      <c r="IF927" s="51"/>
      <c r="IG927" s="51"/>
      <c r="IH927" s="51"/>
      <c r="II927" s="51"/>
      <c r="IJ927" s="51"/>
      <c r="IK927" s="51"/>
      <c r="IL927" s="51"/>
      <c r="IM927" s="51"/>
      <c r="IN927" s="51"/>
      <c r="IO927" s="51"/>
      <c r="IP927" s="51"/>
      <c r="IQ927" s="51"/>
      <c r="IR927" s="51"/>
      <c r="IS927" s="51"/>
      <c r="IT927" s="51"/>
      <c r="IU927" s="51"/>
    </row>
    <row r="928" spans="1:255" ht="12.75" customHeight="1" x14ac:dyDescent="0.2">
      <c r="A928" s="61"/>
      <c r="B928" s="61"/>
      <c r="C928" s="61"/>
      <c r="D928" s="61"/>
      <c r="E928" s="6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  <c r="FU928" s="51"/>
      <c r="FV928" s="51"/>
      <c r="FW928" s="51"/>
      <c r="FX928" s="51"/>
      <c r="FY928" s="51"/>
      <c r="FZ928" s="51"/>
      <c r="GA928" s="51"/>
      <c r="GB928" s="51"/>
      <c r="GC928" s="51"/>
      <c r="GD928" s="51"/>
      <c r="GE928" s="51"/>
      <c r="GF928" s="51"/>
      <c r="GG928" s="51"/>
      <c r="GH928" s="51"/>
      <c r="GI928" s="51"/>
      <c r="GJ928" s="51"/>
      <c r="GK928" s="51"/>
      <c r="GL928" s="51"/>
      <c r="GM928" s="51"/>
      <c r="GN928" s="51"/>
      <c r="GO928" s="51"/>
      <c r="GP928" s="51"/>
      <c r="GQ928" s="51"/>
      <c r="GR928" s="51"/>
      <c r="GS928" s="51"/>
      <c r="GT928" s="51"/>
      <c r="GU928" s="51"/>
      <c r="GV928" s="51"/>
      <c r="GW928" s="51"/>
      <c r="GX928" s="51"/>
      <c r="GY928" s="51"/>
      <c r="GZ928" s="51"/>
      <c r="HA928" s="51"/>
      <c r="HB928" s="51"/>
      <c r="HC928" s="51"/>
      <c r="HD928" s="51"/>
      <c r="HE928" s="51"/>
      <c r="HF928" s="51"/>
      <c r="HG928" s="51"/>
      <c r="HH928" s="51"/>
      <c r="HI928" s="51"/>
      <c r="HJ928" s="51"/>
      <c r="HK928" s="51"/>
      <c r="HL928" s="51"/>
      <c r="HM928" s="51"/>
      <c r="HN928" s="51"/>
      <c r="HO928" s="51"/>
      <c r="HP928" s="51"/>
      <c r="HQ928" s="51"/>
      <c r="HR928" s="51"/>
      <c r="HS928" s="51"/>
      <c r="HT928" s="51"/>
      <c r="HU928" s="51"/>
      <c r="HV928" s="51"/>
      <c r="HW928" s="51"/>
      <c r="HX928" s="51"/>
      <c r="HY928" s="51"/>
      <c r="HZ928" s="51"/>
      <c r="IA928" s="51"/>
      <c r="IB928" s="51"/>
      <c r="IC928" s="51"/>
      <c r="ID928" s="51"/>
      <c r="IE928" s="51"/>
      <c r="IF928" s="51"/>
      <c r="IG928" s="51"/>
      <c r="IH928" s="51"/>
      <c r="II928" s="51"/>
      <c r="IJ928" s="51"/>
      <c r="IK928" s="51"/>
      <c r="IL928" s="51"/>
      <c r="IM928" s="51"/>
      <c r="IN928" s="51"/>
      <c r="IO928" s="51"/>
      <c r="IP928" s="51"/>
      <c r="IQ928" s="51"/>
      <c r="IR928" s="51"/>
      <c r="IS928" s="51"/>
      <c r="IT928" s="51"/>
      <c r="IU928" s="51"/>
    </row>
    <row r="929" spans="1:255" ht="12.75" customHeight="1" x14ac:dyDescent="0.2">
      <c r="A929" s="61"/>
      <c r="B929" s="61"/>
      <c r="C929" s="61"/>
      <c r="D929" s="61"/>
      <c r="E929" s="6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  <c r="FU929" s="51"/>
      <c r="FV929" s="51"/>
      <c r="FW929" s="51"/>
      <c r="FX929" s="51"/>
      <c r="FY929" s="51"/>
      <c r="FZ929" s="51"/>
      <c r="GA929" s="51"/>
      <c r="GB929" s="51"/>
      <c r="GC929" s="51"/>
      <c r="GD929" s="51"/>
      <c r="GE929" s="51"/>
      <c r="GF929" s="51"/>
      <c r="GG929" s="51"/>
      <c r="GH929" s="51"/>
      <c r="GI929" s="51"/>
      <c r="GJ929" s="51"/>
      <c r="GK929" s="51"/>
      <c r="GL929" s="51"/>
      <c r="GM929" s="51"/>
      <c r="GN929" s="51"/>
      <c r="GO929" s="51"/>
      <c r="GP929" s="51"/>
      <c r="GQ929" s="51"/>
      <c r="GR929" s="51"/>
      <c r="GS929" s="51"/>
      <c r="GT929" s="51"/>
      <c r="GU929" s="51"/>
      <c r="GV929" s="51"/>
      <c r="GW929" s="51"/>
      <c r="GX929" s="51"/>
      <c r="GY929" s="51"/>
      <c r="GZ929" s="51"/>
      <c r="HA929" s="51"/>
      <c r="HB929" s="51"/>
      <c r="HC929" s="51"/>
      <c r="HD929" s="51"/>
      <c r="HE929" s="51"/>
      <c r="HF929" s="51"/>
      <c r="HG929" s="51"/>
      <c r="HH929" s="51"/>
      <c r="HI929" s="51"/>
      <c r="HJ929" s="51"/>
      <c r="HK929" s="51"/>
      <c r="HL929" s="51"/>
      <c r="HM929" s="51"/>
      <c r="HN929" s="51"/>
      <c r="HO929" s="51"/>
      <c r="HP929" s="51"/>
      <c r="HQ929" s="51"/>
      <c r="HR929" s="51"/>
      <c r="HS929" s="51"/>
      <c r="HT929" s="51"/>
      <c r="HU929" s="51"/>
      <c r="HV929" s="51"/>
      <c r="HW929" s="51"/>
      <c r="HX929" s="51"/>
      <c r="HY929" s="51"/>
      <c r="HZ929" s="51"/>
      <c r="IA929" s="51"/>
      <c r="IB929" s="51"/>
      <c r="IC929" s="51"/>
      <c r="ID929" s="51"/>
      <c r="IE929" s="51"/>
      <c r="IF929" s="51"/>
      <c r="IG929" s="51"/>
      <c r="IH929" s="51"/>
      <c r="II929" s="51"/>
      <c r="IJ929" s="51"/>
      <c r="IK929" s="51"/>
      <c r="IL929" s="51"/>
      <c r="IM929" s="51"/>
      <c r="IN929" s="51"/>
      <c r="IO929" s="51"/>
      <c r="IP929" s="51"/>
      <c r="IQ929" s="51"/>
      <c r="IR929" s="51"/>
      <c r="IS929" s="51"/>
      <c r="IT929" s="51"/>
      <c r="IU929" s="51"/>
    </row>
    <row r="930" spans="1:255" ht="12.75" customHeight="1" x14ac:dyDescent="0.2">
      <c r="A930" s="61"/>
      <c r="B930" s="61"/>
      <c r="C930" s="61"/>
      <c r="D930" s="61"/>
      <c r="E930" s="6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  <c r="FU930" s="51"/>
      <c r="FV930" s="51"/>
      <c r="FW930" s="51"/>
      <c r="FX930" s="51"/>
      <c r="FY930" s="51"/>
      <c r="FZ930" s="51"/>
      <c r="GA930" s="51"/>
      <c r="GB930" s="51"/>
      <c r="GC930" s="51"/>
      <c r="GD930" s="51"/>
      <c r="GE930" s="51"/>
      <c r="GF930" s="51"/>
      <c r="GG930" s="51"/>
      <c r="GH930" s="51"/>
      <c r="GI930" s="51"/>
      <c r="GJ930" s="51"/>
      <c r="GK930" s="51"/>
      <c r="GL930" s="51"/>
      <c r="GM930" s="51"/>
      <c r="GN930" s="51"/>
      <c r="GO930" s="51"/>
      <c r="GP930" s="51"/>
      <c r="GQ930" s="51"/>
      <c r="GR930" s="51"/>
      <c r="GS930" s="51"/>
      <c r="GT930" s="51"/>
      <c r="GU930" s="51"/>
      <c r="GV930" s="51"/>
      <c r="GW930" s="51"/>
      <c r="GX930" s="51"/>
      <c r="GY930" s="51"/>
      <c r="GZ930" s="51"/>
      <c r="HA930" s="51"/>
      <c r="HB930" s="51"/>
      <c r="HC930" s="51"/>
      <c r="HD930" s="51"/>
      <c r="HE930" s="51"/>
      <c r="HF930" s="51"/>
      <c r="HG930" s="51"/>
      <c r="HH930" s="51"/>
      <c r="HI930" s="51"/>
      <c r="HJ930" s="51"/>
      <c r="HK930" s="51"/>
      <c r="HL930" s="51"/>
      <c r="HM930" s="51"/>
      <c r="HN930" s="51"/>
      <c r="HO930" s="51"/>
      <c r="HP930" s="51"/>
      <c r="HQ930" s="51"/>
      <c r="HR930" s="51"/>
      <c r="HS930" s="51"/>
      <c r="HT930" s="51"/>
      <c r="HU930" s="51"/>
      <c r="HV930" s="51"/>
      <c r="HW930" s="51"/>
      <c r="HX930" s="51"/>
      <c r="HY930" s="51"/>
      <c r="HZ930" s="51"/>
      <c r="IA930" s="51"/>
      <c r="IB930" s="51"/>
      <c r="IC930" s="51"/>
      <c r="ID930" s="51"/>
      <c r="IE930" s="51"/>
      <c r="IF930" s="51"/>
      <c r="IG930" s="51"/>
      <c r="IH930" s="51"/>
      <c r="II930" s="51"/>
      <c r="IJ930" s="51"/>
      <c r="IK930" s="51"/>
      <c r="IL930" s="51"/>
      <c r="IM930" s="51"/>
      <c r="IN930" s="51"/>
      <c r="IO930" s="51"/>
      <c r="IP930" s="51"/>
      <c r="IQ930" s="51"/>
      <c r="IR930" s="51"/>
      <c r="IS930" s="51"/>
      <c r="IT930" s="51"/>
      <c r="IU930" s="51"/>
    </row>
    <row r="931" spans="1:255" ht="12.75" customHeight="1" x14ac:dyDescent="0.2">
      <c r="A931" s="61"/>
      <c r="B931" s="61"/>
      <c r="C931" s="61"/>
      <c r="D931" s="61"/>
      <c r="E931" s="6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  <c r="FU931" s="51"/>
      <c r="FV931" s="51"/>
      <c r="FW931" s="51"/>
      <c r="FX931" s="51"/>
      <c r="FY931" s="51"/>
      <c r="FZ931" s="51"/>
      <c r="GA931" s="51"/>
      <c r="GB931" s="51"/>
      <c r="GC931" s="51"/>
      <c r="GD931" s="51"/>
      <c r="GE931" s="51"/>
      <c r="GF931" s="51"/>
      <c r="GG931" s="51"/>
      <c r="GH931" s="51"/>
      <c r="GI931" s="51"/>
      <c r="GJ931" s="51"/>
      <c r="GK931" s="51"/>
      <c r="GL931" s="51"/>
      <c r="GM931" s="51"/>
      <c r="GN931" s="51"/>
      <c r="GO931" s="51"/>
      <c r="GP931" s="51"/>
      <c r="GQ931" s="51"/>
      <c r="GR931" s="51"/>
      <c r="GS931" s="51"/>
      <c r="GT931" s="51"/>
      <c r="GU931" s="51"/>
      <c r="GV931" s="51"/>
      <c r="GW931" s="51"/>
      <c r="GX931" s="51"/>
      <c r="GY931" s="51"/>
      <c r="GZ931" s="51"/>
      <c r="HA931" s="51"/>
      <c r="HB931" s="51"/>
      <c r="HC931" s="51"/>
      <c r="HD931" s="51"/>
      <c r="HE931" s="51"/>
      <c r="HF931" s="51"/>
      <c r="HG931" s="51"/>
      <c r="HH931" s="51"/>
      <c r="HI931" s="51"/>
      <c r="HJ931" s="51"/>
      <c r="HK931" s="51"/>
      <c r="HL931" s="51"/>
      <c r="HM931" s="51"/>
      <c r="HN931" s="51"/>
      <c r="HO931" s="51"/>
      <c r="HP931" s="51"/>
      <c r="HQ931" s="51"/>
      <c r="HR931" s="51"/>
      <c r="HS931" s="51"/>
      <c r="HT931" s="51"/>
      <c r="HU931" s="51"/>
      <c r="HV931" s="51"/>
      <c r="HW931" s="51"/>
      <c r="HX931" s="51"/>
      <c r="HY931" s="51"/>
      <c r="HZ931" s="51"/>
      <c r="IA931" s="51"/>
      <c r="IB931" s="51"/>
      <c r="IC931" s="51"/>
      <c r="ID931" s="51"/>
      <c r="IE931" s="51"/>
      <c r="IF931" s="51"/>
      <c r="IG931" s="51"/>
      <c r="IH931" s="51"/>
      <c r="II931" s="51"/>
      <c r="IJ931" s="51"/>
      <c r="IK931" s="51"/>
      <c r="IL931" s="51"/>
      <c r="IM931" s="51"/>
      <c r="IN931" s="51"/>
      <c r="IO931" s="51"/>
      <c r="IP931" s="51"/>
      <c r="IQ931" s="51"/>
      <c r="IR931" s="51"/>
      <c r="IS931" s="51"/>
      <c r="IT931" s="51"/>
      <c r="IU931" s="51"/>
    </row>
    <row r="932" spans="1:255" ht="12.75" customHeight="1" x14ac:dyDescent="0.2">
      <c r="A932" s="61"/>
      <c r="B932" s="61"/>
      <c r="C932" s="61"/>
      <c r="D932" s="61"/>
      <c r="E932" s="6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  <c r="FU932" s="51"/>
      <c r="FV932" s="51"/>
      <c r="FW932" s="51"/>
      <c r="FX932" s="51"/>
      <c r="FY932" s="51"/>
      <c r="FZ932" s="51"/>
      <c r="GA932" s="51"/>
      <c r="GB932" s="51"/>
      <c r="GC932" s="51"/>
      <c r="GD932" s="51"/>
      <c r="GE932" s="51"/>
      <c r="GF932" s="51"/>
      <c r="GG932" s="51"/>
      <c r="GH932" s="51"/>
      <c r="GI932" s="51"/>
      <c r="GJ932" s="51"/>
      <c r="GK932" s="51"/>
      <c r="GL932" s="51"/>
      <c r="GM932" s="51"/>
      <c r="GN932" s="51"/>
      <c r="GO932" s="51"/>
      <c r="GP932" s="51"/>
      <c r="GQ932" s="51"/>
      <c r="GR932" s="51"/>
      <c r="GS932" s="51"/>
      <c r="GT932" s="51"/>
      <c r="GU932" s="51"/>
      <c r="GV932" s="51"/>
      <c r="GW932" s="51"/>
      <c r="GX932" s="51"/>
      <c r="GY932" s="51"/>
      <c r="GZ932" s="51"/>
      <c r="HA932" s="51"/>
      <c r="HB932" s="51"/>
      <c r="HC932" s="51"/>
      <c r="HD932" s="51"/>
      <c r="HE932" s="51"/>
      <c r="HF932" s="51"/>
      <c r="HG932" s="51"/>
      <c r="HH932" s="51"/>
      <c r="HI932" s="51"/>
      <c r="HJ932" s="51"/>
      <c r="HK932" s="51"/>
      <c r="HL932" s="51"/>
      <c r="HM932" s="51"/>
      <c r="HN932" s="51"/>
      <c r="HO932" s="51"/>
      <c r="HP932" s="51"/>
      <c r="HQ932" s="51"/>
      <c r="HR932" s="51"/>
      <c r="HS932" s="51"/>
      <c r="HT932" s="51"/>
      <c r="HU932" s="51"/>
      <c r="HV932" s="51"/>
      <c r="HW932" s="51"/>
      <c r="HX932" s="51"/>
      <c r="HY932" s="51"/>
      <c r="HZ932" s="51"/>
      <c r="IA932" s="51"/>
      <c r="IB932" s="51"/>
      <c r="IC932" s="51"/>
      <c r="ID932" s="51"/>
      <c r="IE932" s="51"/>
      <c r="IF932" s="51"/>
      <c r="IG932" s="51"/>
      <c r="IH932" s="51"/>
      <c r="II932" s="51"/>
      <c r="IJ932" s="51"/>
      <c r="IK932" s="51"/>
      <c r="IL932" s="51"/>
      <c r="IM932" s="51"/>
      <c r="IN932" s="51"/>
      <c r="IO932" s="51"/>
      <c r="IP932" s="51"/>
      <c r="IQ932" s="51"/>
      <c r="IR932" s="51"/>
      <c r="IS932" s="51"/>
      <c r="IT932" s="51"/>
      <c r="IU932" s="51"/>
    </row>
    <row r="933" spans="1:255" ht="12.75" customHeight="1" x14ac:dyDescent="0.2">
      <c r="A933" s="61"/>
      <c r="B933" s="61"/>
      <c r="C933" s="61"/>
      <c r="D933" s="61"/>
      <c r="E933" s="6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  <c r="FU933" s="51"/>
      <c r="FV933" s="51"/>
      <c r="FW933" s="51"/>
      <c r="FX933" s="51"/>
      <c r="FY933" s="51"/>
      <c r="FZ933" s="51"/>
      <c r="GA933" s="51"/>
      <c r="GB933" s="51"/>
      <c r="GC933" s="51"/>
      <c r="GD933" s="51"/>
      <c r="GE933" s="51"/>
      <c r="GF933" s="51"/>
      <c r="GG933" s="51"/>
      <c r="GH933" s="51"/>
      <c r="GI933" s="51"/>
      <c r="GJ933" s="51"/>
      <c r="GK933" s="51"/>
      <c r="GL933" s="51"/>
      <c r="GM933" s="51"/>
      <c r="GN933" s="51"/>
      <c r="GO933" s="51"/>
      <c r="GP933" s="51"/>
      <c r="GQ933" s="51"/>
      <c r="GR933" s="51"/>
      <c r="GS933" s="51"/>
      <c r="GT933" s="51"/>
      <c r="GU933" s="51"/>
      <c r="GV933" s="51"/>
      <c r="GW933" s="51"/>
      <c r="GX933" s="51"/>
      <c r="GY933" s="51"/>
      <c r="GZ933" s="51"/>
      <c r="HA933" s="51"/>
      <c r="HB933" s="51"/>
      <c r="HC933" s="51"/>
      <c r="HD933" s="51"/>
      <c r="HE933" s="51"/>
      <c r="HF933" s="51"/>
      <c r="HG933" s="51"/>
      <c r="HH933" s="51"/>
      <c r="HI933" s="51"/>
      <c r="HJ933" s="51"/>
      <c r="HK933" s="51"/>
      <c r="HL933" s="51"/>
      <c r="HM933" s="51"/>
      <c r="HN933" s="51"/>
      <c r="HO933" s="51"/>
      <c r="HP933" s="51"/>
      <c r="HQ933" s="51"/>
      <c r="HR933" s="51"/>
      <c r="HS933" s="51"/>
      <c r="HT933" s="51"/>
      <c r="HU933" s="51"/>
      <c r="HV933" s="51"/>
      <c r="HW933" s="51"/>
      <c r="HX933" s="51"/>
      <c r="HY933" s="51"/>
      <c r="HZ933" s="51"/>
      <c r="IA933" s="51"/>
      <c r="IB933" s="51"/>
      <c r="IC933" s="51"/>
      <c r="ID933" s="51"/>
      <c r="IE933" s="51"/>
      <c r="IF933" s="51"/>
      <c r="IG933" s="51"/>
      <c r="IH933" s="51"/>
      <c r="II933" s="51"/>
      <c r="IJ933" s="51"/>
      <c r="IK933" s="51"/>
      <c r="IL933" s="51"/>
      <c r="IM933" s="51"/>
      <c r="IN933" s="51"/>
      <c r="IO933" s="51"/>
      <c r="IP933" s="51"/>
      <c r="IQ933" s="51"/>
      <c r="IR933" s="51"/>
      <c r="IS933" s="51"/>
      <c r="IT933" s="51"/>
      <c r="IU933" s="51"/>
    </row>
    <row r="934" spans="1:255" ht="12.75" customHeight="1" x14ac:dyDescent="0.2">
      <c r="A934" s="61"/>
      <c r="B934" s="61"/>
      <c r="C934" s="61"/>
      <c r="D934" s="61"/>
      <c r="E934" s="6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  <c r="FU934" s="51"/>
      <c r="FV934" s="51"/>
      <c r="FW934" s="51"/>
      <c r="FX934" s="51"/>
      <c r="FY934" s="51"/>
      <c r="FZ934" s="51"/>
      <c r="GA934" s="51"/>
      <c r="GB934" s="51"/>
      <c r="GC934" s="51"/>
      <c r="GD934" s="51"/>
      <c r="GE934" s="51"/>
      <c r="GF934" s="51"/>
      <c r="GG934" s="51"/>
      <c r="GH934" s="51"/>
      <c r="GI934" s="51"/>
      <c r="GJ934" s="51"/>
      <c r="GK934" s="51"/>
      <c r="GL934" s="51"/>
      <c r="GM934" s="51"/>
      <c r="GN934" s="51"/>
      <c r="GO934" s="51"/>
      <c r="GP934" s="51"/>
      <c r="GQ934" s="51"/>
      <c r="GR934" s="51"/>
      <c r="GS934" s="51"/>
      <c r="GT934" s="51"/>
      <c r="GU934" s="51"/>
      <c r="GV934" s="51"/>
      <c r="GW934" s="51"/>
      <c r="GX934" s="51"/>
      <c r="GY934" s="51"/>
      <c r="GZ934" s="51"/>
      <c r="HA934" s="51"/>
      <c r="HB934" s="51"/>
      <c r="HC934" s="51"/>
      <c r="HD934" s="51"/>
      <c r="HE934" s="51"/>
      <c r="HF934" s="51"/>
      <c r="HG934" s="51"/>
      <c r="HH934" s="51"/>
      <c r="HI934" s="51"/>
      <c r="HJ934" s="51"/>
      <c r="HK934" s="51"/>
      <c r="HL934" s="51"/>
      <c r="HM934" s="51"/>
      <c r="HN934" s="51"/>
      <c r="HO934" s="51"/>
      <c r="HP934" s="51"/>
      <c r="HQ934" s="51"/>
      <c r="HR934" s="51"/>
      <c r="HS934" s="51"/>
      <c r="HT934" s="51"/>
      <c r="HU934" s="51"/>
      <c r="HV934" s="51"/>
      <c r="HW934" s="51"/>
      <c r="HX934" s="51"/>
      <c r="HY934" s="51"/>
      <c r="HZ934" s="51"/>
      <c r="IA934" s="51"/>
      <c r="IB934" s="51"/>
      <c r="IC934" s="51"/>
      <c r="ID934" s="51"/>
      <c r="IE934" s="51"/>
      <c r="IF934" s="51"/>
      <c r="IG934" s="51"/>
      <c r="IH934" s="51"/>
      <c r="II934" s="51"/>
      <c r="IJ934" s="51"/>
      <c r="IK934" s="51"/>
      <c r="IL934" s="51"/>
      <c r="IM934" s="51"/>
      <c r="IN934" s="51"/>
      <c r="IO934" s="51"/>
      <c r="IP934" s="51"/>
      <c r="IQ934" s="51"/>
      <c r="IR934" s="51"/>
      <c r="IS934" s="51"/>
      <c r="IT934" s="51"/>
      <c r="IU934" s="51"/>
    </row>
    <row r="935" spans="1:255" ht="12.75" customHeight="1" x14ac:dyDescent="0.2">
      <c r="A935" s="61"/>
      <c r="B935" s="61"/>
      <c r="C935" s="61"/>
      <c r="D935" s="61"/>
      <c r="E935" s="6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  <c r="FU935" s="51"/>
      <c r="FV935" s="51"/>
      <c r="FW935" s="51"/>
      <c r="FX935" s="51"/>
      <c r="FY935" s="51"/>
      <c r="FZ935" s="51"/>
      <c r="GA935" s="51"/>
      <c r="GB935" s="51"/>
      <c r="GC935" s="51"/>
      <c r="GD935" s="51"/>
      <c r="GE935" s="51"/>
      <c r="GF935" s="51"/>
      <c r="GG935" s="51"/>
      <c r="GH935" s="51"/>
      <c r="GI935" s="51"/>
      <c r="GJ935" s="51"/>
      <c r="GK935" s="51"/>
      <c r="GL935" s="51"/>
      <c r="GM935" s="51"/>
      <c r="GN935" s="51"/>
      <c r="GO935" s="51"/>
      <c r="GP935" s="51"/>
      <c r="GQ935" s="51"/>
      <c r="GR935" s="51"/>
      <c r="GS935" s="51"/>
      <c r="GT935" s="51"/>
      <c r="GU935" s="51"/>
      <c r="GV935" s="51"/>
      <c r="GW935" s="51"/>
      <c r="GX935" s="51"/>
      <c r="GY935" s="51"/>
      <c r="GZ935" s="51"/>
      <c r="HA935" s="51"/>
      <c r="HB935" s="51"/>
      <c r="HC935" s="51"/>
      <c r="HD935" s="51"/>
      <c r="HE935" s="51"/>
      <c r="HF935" s="51"/>
      <c r="HG935" s="51"/>
      <c r="HH935" s="51"/>
      <c r="HI935" s="51"/>
      <c r="HJ935" s="51"/>
      <c r="HK935" s="51"/>
      <c r="HL935" s="51"/>
      <c r="HM935" s="51"/>
      <c r="HN935" s="51"/>
      <c r="HO935" s="51"/>
      <c r="HP935" s="51"/>
      <c r="HQ935" s="51"/>
      <c r="HR935" s="51"/>
      <c r="HS935" s="51"/>
      <c r="HT935" s="51"/>
      <c r="HU935" s="51"/>
      <c r="HV935" s="51"/>
      <c r="HW935" s="51"/>
      <c r="HX935" s="51"/>
      <c r="HY935" s="51"/>
      <c r="HZ935" s="51"/>
      <c r="IA935" s="51"/>
      <c r="IB935" s="51"/>
      <c r="IC935" s="51"/>
      <c r="ID935" s="51"/>
      <c r="IE935" s="51"/>
      <c r="IF935" s="51"/>
      <c r="IG935" s="51"/>
      <c r="IH935" s="51"/>
      <c r="II935" s="51"/>
      <c r="IJ935" s="51"/>
      <c r="IK935" s="51"/>
      <c r="IL935" s="51"/>
      <c r="IM935" s="51"/>
      <c r="IN935" s="51"/>
      <c r="IO935" s="51"/>
      <c r="IP935" s="51"/>
      <c r="IQ935" s="51"/>
      <c r="IR935" s="51"/>
      <c r="IS935" s="51"/>
      <c r="IT935" s="51"/>
      <c r="IU935" s="51"/>
    </row>
    <row r="936" spans="1:255" ht="12.75" customHeight="1" x14ac:dyDescent="0.2">
      <c r="A936" s="61"/>
      <c r="B936" s="61"/>
      <c r="C936" s="61"/>
      <c r="D936" s="61"/>
      <c r="E936" s="6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  <c r="FU936" s="51"/>
      <c r="FV936" s="51"/>
      <c r="FW936" s="51"/>
      <c r="FX936" s="51"/>
      <c r="FY936" s="51"/>
      <c r="FZ936" s="51"/>
      <c r="GA936" s="51"/>
      <c r="GB936" s="51"/>
      <c r="GC936" s="51"/>
      <c r="GD936" s="51"/>
      <c r="GE936" s="51"/>
      <c r="GF936" s="51"/>
      <c r="GG936" s="51"/>
      <c r="GH936" s="51"/>
      <c r="GI936" s="51"/>
      <c r="GJ936" s="51"/>
      <c r="GK936" s="51"/>
      <c r="GL936" s="51"/>
      <c r="GM936" s="51"/>
      <c r="GN936" s="51"/>
      <c r="GO936" s="51"/>
      <c r="GP936" s="51"/>
      <c r="GQ936" s="51"/>
      <c r="GR936" s="51"/>
      <c r="GS936" s="51"/>
      <c r="GT936" s="51"/>
      <c r="GU936" s="51"/>
      <c r="GV936" s="51"/>
      <c r="GW936" s="51"/>
      <c r="GX936" s="51"/>
      <c r="GY936" s="51"/>
      <c r="GZ936" s="51"/>
      <c r="HA936" s="51"/>
      <c r="HB936" s="51"/>
      <c r="HC936" s="51"/>
      <c r="HD936" s="51"/>
      <c r="HE936" s="51"/>
      <c r="HF936" s="51"/>
      <c r="HG936" s="51"/>
      <c r="HH936" s="51"/>
      <c r="HI936" s="51"/>
      <c r="HJ936" s="51"/>
      <c r="HK936" s="51"/>
      <c r="HL936" s="51"/>
      <c r="HM936" s="51"/>
      <c r="HN936" s="51"/>
      <c r="HO936" s="51"/>
      <c r="HP936" s="51"/>
      <c r="HQ936" s="51"/>
      <c r="HR936" s="51"/>
      <c r="HS936" s="51"/>
      <c r="HT936" s="51"/>
      <c r="HU936" s="51"/>
      <c r="HV936" s="51"/>
      <c r="HW936" s="51"/>
      <c r="HX936" s="51"/>
      <c r="HY936" s="51"/>
      <c r="HZ936" s="51"/>
      <c r="IA936" s="51"/>
      <c r="IB936" s="51"/>
      <c r="IC936" s="51"/>
      <c r="ID936" s="51"/>
      <c r="IE936" s="51"/>
      <c r="IF936" s="51"/>
      <c r="IG936" s="51"/>
      <c r="IH936" s="51"/>
      <c r="II936" s="51"/>
      <c r="IJ936" s="51"/>
      <c r="IK936" s="51"/>
      <c r="IL936" s="51"/>
      <c r="IM936" s="51"/>
      <c r="IN936" s="51"/>
      <c r="IO936" s="51"/>
      <c r="IP936" s="51"/>
      <c r="IQ936" s="51"/>
      <c r="IR936" s="51"/>
      <c r="IS936" s="51"/>
      <c r="IT936" s="51"/>
      <c r="IU936" s="51"/>
    </row>
    <row r="937" spans="1:255" ht="12.75" customHeight="1" x14ac:dyDescent="0.2">
      <c r="A937" s="61"/>
      <c r="B937" s="61"/>
      <c r="C937" s="61"/>
      <c r="D937" s="61"/>
      <c r="E937" s="6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  <c r="FU937" s="51"/>
      <c r="FV937" s="51"/>
      <c r="FW937" s="51"/>
      <c r="FX937" s="51"/>
      <c r="FY937" s="51"/>
      <c r="FZ937" s="51"/>
      <c r="GA937" s="51"/>
      <c r="GB937" s="51"/>
      <c r="GC937" s="51"/>
      <c r="GD937" s="51"/>
      <c r="GE937" s="51"/>
      <c r="GF937" s="51"/>
      <c r="GG937" s="51"/>
      <c r="GH937" s="51"/>
      <c r="GI937" s="51"/>
      <c r="GJ937" s="51"/>
      <c r="GK937" s="51"/>
      <c r="GL937" s="51"/>
      <c r="GM937" s="51"/>
      <c r="GN937" s="51"/>
      <c r="GO937" s="51"/>
      <c r="GP937" s="51"/>
      <c r="GQ937" s="51"/>
      <c r="GR937" s="51"/>
      <c r="GS937" s="51"/>
      <c r="GT937" s="51"/>
      <c r="GU937" s="51"/>
      <c r="GV937" s="51"/>
      <c r="GW937" s="51"/>
      <c r="GX937" s="51"/>
      <c r="GY937" s="51"/>
      <c r="GZ937" s="51"/>
      <c r="HA937" s="51"/>
      <c r="HB937" s="51"/>
      <c r="HC937" s="51"/>
      <c r="HD937" s="51"/>
      <c r="HE937" s="51"/>
      <c r="HF937" s="51"/>
      <c r="HG937" s="51"/>
      <c r="HH937" s="51"/>
      <c r="HI937" s="51"/>
      <c r="HJ937" s="51"/>
      <c r="HK937" s="51"/>
      <c r="HL937" s="51"/>
      <c r="HM937" s="51"/>
      <c r="HN937" s="51"/>
      <c r="HO937" s="51"/>
      <c r="HP937" s="51"/>
      <c r="HQ937" s="51"/>
      <c r="HR937" s="51"/>
      <c r="HS937" s="51"/>
      <c r="HT937" s="51"/>
      <c r="HU937" s="51"/>
      <c r="HV937" s="51"/>
      <c r="HW937" s="51"/>
      <c r="HX937" s="51"/>
      <c r="HY937" s="51"/>
      <c r="HZ937" s="51"/>
      <c r="IA937" s="51"/>
      <c r="IB937" s="51"/>
      <c r="IC937" s="51"/>
      <c r="ID937" s="51"/>
      <c r="IE937" s="51"/>
      <c r="IF937" s="51"/>
      <c r="IG937" s="51"/>
      <c r="IH937" s="51"/>
      <c r="II937" s="51"/>
      <c r="IJ937" s="51"/>
      <c r="IK937" s="51"/>
      <c r="IL937" s="51"/>
      <c r="IM937" s="51"/>
      <c r="IN937" s="51"/>
      <c r="IO937" s="51"/>
      <c r="IP937" s="51"/>
      <c r="IQ937" s="51"/>
      <c r="IR937" s="51"/>
      <c r="IS937" s="51"/>
      <c r="IT937" s="51"/>
      <c r="IU937" s="51"/>
    </row>
    <row r="938" spans="1:255" ht="12.75" customHeight="1" x14ac:dyDescent="0.2">
      <c r="A938" s="61"/>
      <c r="B938" s="61"/>
      <c r="C938" s="61"/>
      <c r="D938" s="61"/>
      <c r="E938" s="6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  <c r="FU938" s="51"/>
      <c r="FV938" s="51"/>
      <c r="FW938" s="51"/>
      <c r="FX938" s="51"/>
      <c r="FY938" s="51"/>
      <c r="FZ938" s="51"/>
      <c r="GA938" s="51"/>
      <c r="GB938" s="51"/>
      <c r="GC938" s="51"/>
      <c r="GD938" s="51"/>
      <c r="GE938" s="51"/>
      <c r="GF938" s="51"/>
      <c r="GG938" s="51"/>
      <c r="GH938" s="51"/>
      <c r="GI938" s="51"/>
      <c r="GJ938" s="51"/>
      <c r="GK938" s="51"/>
      <c r="GL938" s="51"/>
      <c r="GM938" s="51"/>
      <c r="GN938" s="51"/>
      <c r="GO938" s="51"/>
      <c r="GP938" s="51"/>
      <c r="GQ938" s="51"/>
      <c r="GR938" s="51"/>
      <c r="GS938" s="51"/>
      <c r="GT938" s="51"/>
      <c r="GU938" s="51"/>
      <c r="GV938" s="51"/>
      <c r="GW938" s="51"/>
      <c r="GX938" s="51"/>
      <c r="GY938" s="51"/>
      <c r="GZ938" s="51"/>
      <c r="HA938" s="51"/>
      <c r="HB938" s="51"/>
      <c r="HC938" s="51"/>
      <c r="HD938" s="51"/>
      <c r="HE938" s="51"/>
      <c r="HF938" s="51"/>
      <c r="HG938" s="51"/>
      <c r="HH938" s="51"/>
      <c r="HI938" s="51"/>
      <c r="HJ938" s="51"/>
      <c r="HK938" s="51"/>
      <c r="HL938" s="51"/>
      <c r="HM938" s="51"/>
      <c r="HN938" s="51"/>
      <c r="HO938" s="51"/>
      <c r="HP938" s="51"/>
      <c r="HQ938" s="51"/>
      <c r="HR938" s="51"/>
      <c r="HS938" s="51"/>
      <c r="HT938" s="51"/>
      <c r="HU938" s="51"/>
      <c r="HV938" s="51"/>
      <c r="HW938" s="51"/>
      <c r="HX938" s="51"/>
      <c r="HY938" s="51"/>
      <c r="HZ938" s="51"/>
      <c r="IA938" s="51"/>
      <c r="IB938" s="51"/>
      <c r="IC938" s="51"/>
      <c r="ID938" s="51"/>
      <c r="IE938" s="51"/>
      <c r="IF938" s="51"/>
      <c r="IG938" s="51"/>
      <c r="IH938" s="51"/>
      <c r="II938" s="51"/>
      <c r="IJ938" s="51"/>
      <c r="IK938" s="51"/>
      <c r="IL938" s="51"/>
      <c r="IM938" s="51"/>
      <c r="IN938" s="51"/>
      <c r="IO938" s="51"/>
      <c r="IP938" s="51"/>
      <c r="IQ938" s="51"/>
      <c r="IR938" s="51"/>
      <c r="IS938" s="51"/>
      <c r="IT938" s="51"/>
      <c r="IU938" s="51"/>
    </row>
    <row r="939" spans="1:255" ht="12.75" customHeight="1" x14ac:dyDescent="0.2">
      <c r="A939" s="61"/>
      <c r="B939" s="61"/>
      <c r="C939" s="61"/>
      <c r="D939" s="61"/>
      <c r="E939" s="6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  <c r="FU939" s="51"/>
      <c r="FV939" s="51"/>
      <c r="FW939" s="51"/>
      <c r="FX939" s="51"/>
      <c r="FY939" s="51"/>
      <c r="FZ939" s="51"/>
      <c r="GA939" s="51"/>
      <c r="GB939" s="51"/>
      <c r="GC939" s="51"/>
      <c r="GD939" s="51"/>
      <c r="GE939" s="51"/>
      <c r="GF939" s="51"/>
      <c r="GG939" s="51"/>
      <c r="GH939" s="51"/>
      <c r="GI939" s="51"/>
      <c r="GJ939" s="51"/>
      <c r="GK939" s="51"/>
      <c r="GL939" s="51"/>
      <c r="GM939" s="51"/>
      <c r="GN939" s="51"/>
      <c r="GO939" s="51"/>
      <c r="GP939" s="51"/>
      <c r="GQ939" s="51"/>
      <c r="GR939" s="51"/>
      <c r="GS939" s="51"/>
      <c r="GT939" s="51"/>
      <c r="GU939" s="51"/>
      <c r="GV939" s="51"/>
      <c r="GW939" s="51"/>
      <c r="GX939" s="51"/>
      <c r="GY939" s="51"/>
      <c r="GZ939" s="51"/>
      <c r="HA939" s="51"/>
      <c r="HB939" s="51"/>
      <c r="HC939" s="51"/>
      <c r="HD939" s="51"/>
      <c r="HE939" s="51"/>
      <c r="HF939" s="51"/>
      <c r="HG939" s="51"/>
      <c r="HH939" s="51"/>
      <c r="HI939" s="51"/>
      <c r="HJ939" s="51"/>
      <c r="HK939" s="51"/>
      <c r="HL939" s="51"/>
      <c r="HM939" s="51"/>
      <c r="HN939" s="51"/>
      <c r="HO939" s="51"/>
      <c r="HP939" s="51"/>
      <c r="HQ939" s="51"/>
      <c r="HR939" s="51"/>
      <c r="HS939" s="51"/>
      <c r="HT939" s="51"/>
      <c r="HU939" s="51"/>
      <c r="HV939" s="51"/>
      <c r="HW939" s="51"/>
      <c r="HX939" s="51"/>
      <c r="HY939" s="51"/>
      <c r="HZ939" s="51"/>
      <c r="IA939" s="51"/>
      <c r="IB939" s="51"/>
      <c r="IC939" s="51"/>
      <c r="ID939" s="51"/>
      <c r="IE939" s="51"/>
      <c r="IF939" s="51"/>
      <c r="IG939" s="51"/>
      <c r="IH939" s="51"/>
      <c r="II939" s="51"/>
      <c r="IJ939" s="51"/>
      <c r="IK939" s="51"/>
      <c r="IL939" s="51"/>
      <c r="IM939" s="51"/>
      <c r="IN939" s="51"/>
      <c r="IO939" s="51"/>
      <c r="IP939" s="51"/>
      <c r="IQ939" s="51"/>
      <c r="IR939" s="51"/>
      <c r="IS939" s="51"/>
      <c r="IT939" s="51"/>
      <c r="IU939" s="51"/>
    </row>
    <row r="940" spans="1:255" ht="12.75" customHeight="1" x14ac:dyDescent="0.2">
      <c r="A940" s="61"/>
      <c r="B940" s="61"/>
      <c r="C940" s="61"/>
      <c r="D940" s="61"/>
      <c r="E940" s="6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  <c r="FU940" s="51"/>
      <c r="FV940" s="51"/>
      <c r="FW940" s="51"/>
      <c r="FX940" s="51"/>
      <c r="FY940" s="51"/>
      <c r="FZ940" s="51"/>
      <c r="GA940" s="51"/>
      <c r="GB940" s="51"/>
      <c r="GC940" s="51"/>
      <c r="GD940" s="51"/>
      <c r="GE940" s="51"/>
      <c r="GF940" s="51"/>
      <c r="GG940" s="51"/>
      <c r="GH940" s="51"/>
      <c r="GI940" s="51"/>
      <c r="GJ940" s="51"/>
      <c r="GK940" s="51"/>
      <c r="GL940" s="51"/>
      <c r="GM940" s="51"/>
      <c r="GN940" s="51"/>
      <c r="GO940" s="51"/>
      <c r="GP940" s="51"/>
      <c r="GQ940" s="51"/>
      <c r="GR940" s="51"/>
      <c r="GS940" s="51"/>
      <c r="GT940" s="51"/>
      <c r="GU940" s="51"/>
      <c r="GV940" s="51"/>
      <c r="GW940" s="51"/>
      <c r="GX940" s="51"/>
      <c r="GY940" s="51"/>
      <c r="GZ940" s="51"/>
      <c r="HA940" s="51"/>
      <c r="HB940" s="51"/>
      <c r="HC940" s="51"/>
      <c r="HD940" s="51"/>
      <c r="HE940" s="51"/>
      <c r="HF940" s="51"/>
      <c r="HG940" s="51"/>
      <c r="HH940" s="51"/>
      <c r="HI940" s="51"/>
      <c r="HJ940" s="51"/>
      <c r="HK940" s="51"/>
      <c r="HL940" s="51"/>
      <c r="HM940" s="51"/>
      <c r="HN940" s="51"/>
      <c r="HO940" s="51"/>
      <c r="HP940" s="51"/>
      <c r="HQ940" s="51"/>
      <c r="HR940" s="51"/>
      <c r="HS940" s="51"/>
      <c r="HT940" s="51"/>
      <c r="HU940" s="51"/>
      <c r="HV940" s="51"/>
      <c r="HW940" s="51"/>
      <c r="HX940" s="51"/>
      <c r="HY940" s="51"/>
      <c r="HZ940" s="51"/>
      <c r="IA940" s="51"/>
      <c r="IB940" s="51"/>
      <c r="IC940" s="51"/>
      <c r="ID940" s="51"/>
      <c r="IE940" s="51"/>
      <c r="IF940" s="51"/>
      <c r="IG940" s="51"/>
      <c r="IH940" s="51"/>
      <c r="II940" s="51"/>
      <c r="IJ940" s="51"/>
      <c r="IK940" s="51"/>
      <c r="IL940" s="51"/>
      <c r="IM940" s="51"/>
      <c r="IN940" s="51"/>
      <c r="IO940" s="51"/>
      <c r="IP940" s="51"/>
      <c r="IQ940" s="51"/>
      <c r="IR940" s="51"/>
      <c r="IS940" s="51"/>
      <c r="IT940" s="51"/>
      <c r="IU940" s="51"/>
    </row>
    <row r="941" spans="1:255" ht="12.75" customHeight="1" x14ac:dyDescent="0.2">
      <c r="A941" s="61"/>
      <c r="B941" s="61"/>
      <c r="C941" s="61"/>
      <c r="D941" s="61"/>
      <c r="E941" s="6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  <c r="FU941" s="51"/>
      <c r="FV941" s="51"/>
      <c r="FW941" s="51"/>
      <c r="FX941" s="51"/>
      <c r="FY941" s="51"/>
      <c r="FZ941" s="51"/>
      <c r="GA941" s="51"/>
      <c r="GB941" s="51"/>
      <c r="GC941" s="51"/>
      <c r="GD941" s="51"/>
      <c r="GE941" s="51"/>
      <c r="GF941" s="51"/>
      <c r="GG941" s="51"/>
      <c r="GH941" s="51"/>
      <c r="GI941" s="51"/>
      <c r="GJ941" s="51"/>
      <c r="GK941" s="51"/>
      <c r="GL941" s="51"/>
      <c r="GM941" s="51"/>
      <c r="GN941" s="51"/>
      <c r="GO941" s="51"/>
      <c r="GP941" s="51"/>
      <c r="GQ941" s="51"/>
      <c r="GR941" s="51"/>
      <c r="GS941" s="51"/>
      <c r="GT941" s="51"/>
      <c r="GU941" s="51"/>
      <c r="GV941" s="51"/>
      <c r="GW941" s="51"/>
      <c r="GX941" s="51"/>
      <c r="GY941" s="51"/>
      <c r="GZ941" s="51"/>
      <c r="HA941" s="51"/>
      <c r="HB941" s="51"/>
      <c r="HC941" s="51"/>
      <c r="HD941" s="51"/>
      <c r="HE941" s="51"/>
      <c r="HF941" s="51"/>
      <c r="HG941" s="51"/>
      <c r="HH941" s="51"/>
      <c r="HI941" s="51"/>
      <c r="HJ941" s="51"/>
      <c r="HK941" s="51"/>
      <c r="HL941" s="51"/>
      <c r="HM941" s="51"/>
      <c r="HN941" s="51"/>
      <c r="HO941" s="51"/>
      <c r="HP941" s="51"/>
      <c r="HQ941" s="51"/>
      <c r="HR941" s="51"/>
      <c r="HS941" s="51"/>
      <c r="HT941" s="51"/>
      <c r="HU941" s="51"/>
      <c r="HV941" s="51"/>
      <c r="HW941" s="51"/>
      <c r="HX941" s="51"/>
      <c r="HY941" s="51"/>
      <c r="HZ941" s="51"/>
      <c r="IA941" s="51"/>
      <c r="IB941" s="51"/>
      <c r="IC941" s="51"/>
      <c r="ID941" s="51"/>
      <c r="IE941" s="51"/>
      <c r="IF941" s="51"/>
      <c r="IG941" s="51"/>
      <c r="IH941" s="51"/>
      <c r="II941" s="51"/>
      <c r="IJ941" s="51"/>
      <c r="IK941" s="51"/>
      <c r="IL941" s="51"/>
      <c r="IM941" s="51"/>
      <c r="IN941" s="51"/>
      <c r="IO941" s="51"/>
      <c r="IP941" s="51"/>
      <c r="IQ941" s="51"/>
      <c r="IR941" s="51"/>
      <c r="IS941" s="51"/>
      <c r="IT941" s="51"/>
      <c r="IU941" s="51"/>
    </row>
    <row r="942" spans="1:255" ht="12.75" customHeight="1" x14ac:dyDescent="0.2">
      <c r="A942" s="61"/>
      <c r="B942" s="61"/>
      <c r="C942" s="61"/>
      <c r="D942" s="61"/>
      <c r="E942" s="6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  <c r="FU942" s="51"/>
      <c r="FV942" s="51"/>
      <c r="FW942" s="51"/>
      <c r="FX942" s="51"/>
      <c r="FY942" s="51"/>
      <c r="FZ942" s="51"/>
      <c r="GA942" s="51"/>
      <c r="GB942" s="51"/>
      <c r="GC942" s="51"/>
      <c r="GD942" s="51"/>
      <c r="GE942" s="51"/>
      <c r="GF942" s="51"/>
      <c r="GG942" s="51"/>
      <c r="GH942" s="51"/>
      <c r="GI942" s="51"/>
      <c r="GJ942" s="51"/>
      <c r="GK942" s="51"/>
      <c r="GL942" s="51"/>
      <c r="GM942" s="51"/>
      <c r="GN942" s="51"/>
      <c r="GO942" s="51"/>
      <c r="GP942" s="51"/>
      <c r="GQ942" s="51"/>
      <c r="GR942" s="51"/>
      <c r="GS942" s="51"/>
      <c r="GT942" s="51"/>
      <c r="GU942" s="51"/>
      <c r="GV942" s="51"/>
      <c r="GW942" s="51"/>
      <c r="GX942" s="51"/>
      <c r="GY942" s="51"/>
      <c r="GZ942" s="51"/>
      <c r="HA942" s="51"/>
      <c r="HB942" s="51"/>
      <c r="HC942" s="51"/>
      <c r="HD942" s="51"/>
      <c r="HE942" s="51"/>
      <c r="HF942" s="51"/>
      <c r="HG942" s="51"/>
      <c r="HH942" s="51"/>
      <c r="HI942" s="51"/>
      <c r="HJ942" s="51"/>
      <c r="HK942" s="51"/>
      <c r="HL942" s="51"/>
      <c r="HM942" s="51"/>
      <c r="HN942" s="51"/>
      <c r="HO942" s="51"/>
      <c r="HP942" s="51"/>
      <c r="HQ942" s="51"/>
      <c r="HR942" s="51"/>
      <c r="HS942" s="51"/>
      <c r="HT942" s="51"/>
      <c r="HU942" s="51"/>
      <c r="HV942" s="51"/>
      <c r="HW942" s="51"/>
      <c r="HX942" s="51"/>
      <c r="HY942" s="51"/>
      <c r="HZ942" s="51"/>
      <c r="IA942" s="51"/>
      <c r="IB942" s="51"/>
      <c r="IC942" s="51"/>
      <c r="ID942" s="51"/>
      <c r="IE942" s="51"/>
      <c r="IF942" s="51"/>
      <c r="IG942" s="51"/>
      <c r="IH942" s="51"/>
      <c r="II942" s="51"/>
      <c r="IJ942" s="51"/>
      <c r="IK942" s="51"/>
      <c r="IL942" s="51"/>
      <c r="IM942" s="51"/>
      <c r="IN942" s="51"/>
      <c r="IO942" s="51"/>
      <c r="IP942" s="51"/>
      <c r="IQ942" s="51"/>
      <c r="IR942" s="51"/>
      <c r="IS942" s="51"/>
      <c r="IT942" s="51"/>
      <c r="IU942" s="51"/>
    </row>
    <row r="943" spans="1:255" ht="12.75" customHeight="1" x14ac:dyDescent="0.2">
      <c r="A943" s="61"/>
      <c r="B943" s="61"/>
      <c r="C943" s="61"/>
      <c r="D943" s="61"/>
      <c r="E943" s="6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  <c r="FU943" s="51"/>
      <c r="FV943" s="51"/>
      <c r="FW943" s="51"/>
      <c r="FX943" s="51"/>
      <c r="FY943" s="51"/>
      <c r="FZ943" s="51"/>
      <c r="GA943" s="51"/>
      <c r="GB943" s="51"/>
      <c r="GC943" s="51"/>
      <c r="GD943" s="51"/>
      <c r="GE943" s="51"/>
      <c r="GF943" s="51"/>
      <c r="GG943" s="51"/>
      <c r="GH943" s="51"/>
      <c r="GI943" s="51"/>
      <c r="GJ943" s="51"/>
      <c r="GK943" s="51"/>
      <c r="GL943" s="51"/>
      <c r="GM943" s="51"/>
      <c r="GN943" s="51"/>
      <c r="GO943" s="51"/>
      <c r="GP943" s="51"/>
      <c r="GQ943" s="51"/>
      <c r="GR943" s="51"/>
      <c r="GS943" s="51"/>
      <c r="GT943" s="51"/>
      <c r="GU943" s="51"/>
      <c r="GV943" s="51"/>
      <c r="GW943" s="51"/>
      <c r="GX943" s="51"/>
      <c r="GY943" s="51"/>
      <c r="GZ943" s="51"/>
      <c r="HA943" s="51"/>
      <c r="HB943" s="51"/>
      <c r="HC943" s="51"/>
      <c r="HD943" s="51"/>
      <c r="HE943" s="51"/>
      <c r="HF943" s="51"/>
      <c r="HG943" s="51"/>
      <c r="HH943" s="51"/>
      <c r="HI943" s="51"/>
      <c r="HJ943" s="51"/>
      <c r="HK943" s="51"/>
      <c r="HL943" s="51"/>
      <c r="HM943" s="51"/>
      <c r="HN943" s="51"/>
      <c r="HO943" s="51"/>
      <c r="HP943" s="51"/>
      <c r="HQ943" s="51"/>
      <c r="HR943" s="51"/>
      <c r="HS943" s="51"/>
      <c r="HT943" s="51"/>
      <c r="HU943" s="51"/>
      <c r="HV943" s="51"/>
      <c r="HW943" s="51"/>
      <c r="HX943" s="51"/>
      <c r="HY943" s="51"/>
      <c r="HZ943" s="51"/>
      <c r="IA943" s="51"/>
      <c r="IB943" s="51"/>
      <c r="IC943" s="51"/>
      <c r="ID943" s="51"/>
      <c r="IE943" s="51"/>
      <c r="IF943" s="51"/>
      <c r="IG943" s="51"/>
      <c r="IH943" s="51"/>
      <c r="II943" s="51"/>
      <c r="IJ943" s="51"/>
      <c r="IK943" s="51"/>
      <c r="IL943" s="51"/>
      <c r="IM943" s="51"/>
      <c r="IN943" s="51"/>
      <c r="IO943" s="51"/>
      <c r="IP943" s="51"/>
      <c r="IQ943" s="51"/>
      <c r="IR943" s="51"/>
      <c r="IS943" s="51"/>
      <c r="IT943" s="51"/>
      <c r="IU943" s="51"/>
    </row>
    <row r="944" spans="1:255" ht="12.75" customHeight="1" x14ac:dyDescent="0.2">
      <c r="A944" s="61"/>
      <c r="B944" s="61"/>
      <c r="C944" s="61"/>
      <c r="D944" s="61"/>
      <c r="E944" s="6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  <c r="FU944" s="51"/>
      <c r="FV944" s="51"/>
      <c r="FW944" s="51"/>
      <c r="FX944" s="51"/>
      <c r="FY944" s="51"/>
      <c r="FZ944" s="51"/>
      <c r="GA944" s="51"/>
      <c r="GB944" s="51"/>
      <c r="GC944" s="51"/>
      <c r="GD944" s="51"/>
      <c r="GE944" s="51"/>
      <c r="GF944" s="51"/>
      <c r="GG944" s="51"/>
      <c r="GH944" s="51"/>
      <c r="GI944" s="51"/>
      <c r="GJ944" s="51"/>
      <c r="GK944" s="51"/>
      <c r="GL944" s="51"/>
      <c r="GM944" s="51"/>
      <c r="GN944" s="51"/>
      <c r="GO944" s="51"/>
      <c r="GP944" s="51"/>
      <c r="GQ944" s="51"/>
      <c r="GR944" s="51"/>
      <c r="GS944" s="51"/>
      <c r="GT944" s="51"/>
      <c r="GU944" s="51"/>
      <c r="GV944" s="51"/>
      <c r="GW944" s="51"/>
      <c r="GX944" s="51"/>
      <c r="GY944" s="51"/>
      <c r="GZ944" s="51"/>
      <c r="HA944" s="51"/>
      <c r="HB944" s="51"/>
      <c r="HC944" s="51"/>
      <c r="HD944" s="51"/>
      <c r="HE944" s="51"/>
      <c r="HF944" s="51"/>
      <c r="HG944" s="51"/>
      <c r="HH944" s="51"/>
      <c r="HI944" s="51"/>
      <c r="HJ944" s="51"/>
      <c r="HK944" s="51"/>
      <c r="HL944" s="51"/>
      <c r="HM944" s="51"/>
      <c r="HN944" s="51"/>
      <c r="HO944" s="51"/>
      <c r="HP944" s="51"/>
      <c r="HQ944" s="51"/>
      <c r="HR944" s="51"/>
      <c r="HS944" s="51"/>
      <c r="HT944" s="51"/>
      <c r="HU944" s="51"/>
      <c r="HV944" s="51"/>
      <c r="HW944" s="51"/>
      <c r="HX944" s="51"/>
      <c r="HY944" s="51"/>
      <c r="HZ944" s="51"/>
      <c r="IA944" s="51"/>
      <c r="IB944" s="51"/>
      <c r="IC944" s="51"/>
      <c r="ID944" s="51"/>
      <c r="IE944" s="51"/>
      <c r="IF944" s="51"/>
      <c r="IG944" s="51"/>
      <c r="IH944" s="51"/>
      <c r="II944" s="51"/>
      <c r="IJ944" s="51"/>
      <c r="IK944" s="51"/>
      <c r="IL944" s="51"/>
      <c r="IM944" s="51"/>
      <c r="IN944" s="51"/>
      <c r="IO944" s="51"/>
      <c r="IP944" s="51"/>
      <c r="IQ944" s="51"/>
      <c r="IR944" s="51"/>
      <c r="IS944" s="51"/>
      <c r="IT944" s="51"/>
      <c r="IU944" s="51"/>
    </row>
    <row r="945" spans="1:255" ht="12.75" customHeight="1" x14ac:dyDescent="0.2">
      <c r="A945" s="61"/>
      <c r="B945" s="61"/>
      <c r="C945" s="61"/>
      <c r="D945" s="61"/>
      <c r="E945" s="6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  <c r="FU945" s="51"/>
      <c r="FV945" s="51"/>
      <c r="FW945" s="51"/>
      <c r="FX945" s="51"/>
      <c r="FY945" s="51"/>
      <c r="FZ945" s="51"/>
      <c r="GA945" s="51"/>
      <c r="GB945" s="51"/>
      <c r="GC945" s="51"/>
      <c r="GD945" s="51"/>
      <c r="GE945" s="51"/>
      <c r="GF945" s="51"/>
      <c r="GG945" s="51"/>
      <c r="GH945" s="51"/>
      <c r="GI945" s="51"/>
      <c r="GJ945" s="51"/>
      <c r="GK945" s="51"/>
      <c r="GL945" s="51"/>
      <c r="GM945" s="51"/>
      <c r="GN945" s="51"/>
      <c r="GO945" s="51"/>
      <c r="GP945" s="51"/>
      <c r="GQ945" s="51"/>
      <c r="GR945" s="51"/>
      <c r="GS945" s="51"/>
      <c r="GT945" s="51"/>
      <c r="GU945" s="51"/>
      <c r="GV945" s="51"/>
      <c r="GW945" s="51"/>
      <c r="GX945" s="51"/>
      <c r="GY945" s="51"/>
      <c r="GZ945" s="51"/>
      <c r="HA945" s="51"/>
      <c r="HB945" s="51"/>
      <c r="HC945" s="51"/>
      <c r="HD945" s="51"/>
      <c r="HE945" s="51"/>
      <c r="HF945" s="51"/>
      <c r="HG945" s="51"/>
      <c r="HH945" s="51"/>
      <c r="HI945" s="51"/>
      <c r="HJ945" s="51"/>
      <c r="HK945" s="51"/>
      <c r="HL945" s="51"/>
      <c r="HM945" s="51"/>
      <c r="HN945" s="51"/>
      <c r="HO945" s="51"/>
      <c r="HP945" s="51"/>
      <c r="HQ945" s="51"/>
      <c r="HR945" s="51"/>
      <c r="HS945" s="51"/>
      <c r="HT945" s="51"/>
      <c r="HU945" s="51"/>
      <c r="HV945" s="51"/>
      <c r="HW945" s="51"/>
      <c r="HX945" s="51"/>
      <c r="HY945" s="51"/>
      <c r="HZ945" s="51"/>
      <c r="IA945" s="51"/>
      <c r="IB945" s="51"/>
      <c r="IC945" s="51"/>
      <c r="ID945" s="51"/>
      <c r="IE945" s="51"/>
      <c r="IF945" s="51"/>
      <c r="IG945" s="51"/>
      <c r="IH945" s="51"/>
      <c r="II945" s="51"/>
      <c r="IJ945" s="51"/>
      <c r="IK945" s="51"/>
      <c r="IL945" s="51"/>
      <c r="IM945" s="51"/>
      <c r="IN945" s="51"/>
      <c r="IO945" s="51"/>
      <c r="IP945" s="51"/>
      <c r="IQ945" s="51"/>
      <c r="IR945" s="51"/>
      <c r="IS945" s="51"/>
      <c r="IT945" s="51"/>
      <c r="IU945" s="51"/>
    </row>
    <row r="946" spans="1:255" ht="12.75" customHeight="1" x14ac:dyDescent="0.2">
      <c r="A946" s="61"/>
      <c r="B946" s="61"/>
      <c r="C946" s="61"/>
      <c r="D946" s="61"/>
      <c r="E946" s="6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  <c r="FU946" s="51"/>
      <c r="FV946" s="51"/>
      <c r="FW946" s="51"/>
      <c r="FX946" s="51"/>
      <c r="FY946" s="51"/>
      <c r="FZ946" s="51"/>
      <c r="GA946" s="51"/>
      <c r="GB946" s="51"/>
      <c r="GC946" s="51"/>
      <c r="GD946" s="51"/>
      <c r="GE946" s="51"/>
      <c r="GF946" s="51"/>
      <c r="GG946" s="51"/>
      <c r="GH946" s="51"/>
      <c r="GI946" s="51"/>
      <c r="GJ946" s="51"/>
      <c r="GK946" s="51"/>
      <c r="GL946" s="51"/>
      <c r="GM946" s="51"/>
      <c r="GN946" s="51"/>
      <c r="GO946" s="51"/>
      <c r="GP946" s="51"/>
      <c r="GQ946" s="51"/>
      <c r="GR946" s="51"/>
      <c r="GS946" s="51"/>
      <c r="GT946" s="51"/>
      <c r="GU946" s="51"/>
      <c r="GV946" s="51"/>
      <c r="GW946" s="51"/>
      <c r="GX946" s="51"/>
      <c r="GY946" s="51"/>
      <c r="GZ946" s="51"/>
      <c r="HA946" s="51"/>
      <c r="HB946" s="51"/>
      <c r="HC946" s="51"/>
      <c r="HD946" s="51"/>
      <c r="HE946" s="51"/>
      <c r="HF946" s="51"/>
      <c r="HG946" s="51"/>
      <c r="HH946" s="51"/>
      <c r="HI946" s="51"/>
      <c r="HJ946" s="51"/>
      <c r="HK946" s="51"/>
      <c r="HL946" s="51"/>
      <c r="HM946" s="51"/>
      <c r="HN946" s="51"/>
      <c r="HO946" s="51"/>
      <c r="HP946" s="51"/>
      <c r="HQ946" s="51"/>
      <c r="HR946" s="51"/>
      <c r="HS946" s="51"/>
      <c r="HT946" s="51"/>
      <c r="HU946" s="51"/>
      <c r="HV946" s="51"/>
      <c r="HW946" s="51"/>
      <c r="HX946" s="51"/>
      <c r="HY946" s="51"/>
      <c r="HZ946" s="51"/>
      <c r="IA946" s="51"/>
      <c r="IB946" s="51"/>
      <c r="IC946" s="51"/>
      <c r="ID946" s="51"/>
      <c r="IE946" s="51"/>
      <c r="IF946" s="51"/>
      <c r="IG946" s="51"/>
      <c r="IH946" s="51"/>
      <c r="II946" s="51"/>
      <c r="IJ946" s="51"/>
      <c r="IK946" s="51"/>
      <c r="IL946" s="51"/>
      <c r="IM946" s="51"/>
      <c r="IN946" s="51"/>
      <c r="IO946" s="51"/>
      <c r="IP946" s="51"/>
      <c r="IQ946" s="51"/>
      <c r="IR946" s="51"/>
      <c r="IS946" s="51"/>
      <c r="IT946" s="51"/>
      <c r="IU946" s="51"/>
    </row>
    <row r="947" spans="1:255" ht="12.75" customHeight="1" x14ac:dyDescent="0.2">
      <c r="A947" s="61"/>
      <c r="B947" s="61"/>
      <c r="C947" s="61"/>
      <c r="D947" s="61"/>
      <c r="E947" s="6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  <c r="FU947" s="51"/>
      <c r="FV947" s="51"/>
      <c r="FW947" s="51"/>
      <c r="FX947" s="51"/>
      <c r="FY947" s="51"/>
      <c r="FZ947" s="51"/>
      <c r="GA947" s="51"/>
      <c r="GB947" s="51"/>
      <c r="GC947" s="51"/>
      <c r="GD947" s="51"/>
      <c r="GE947" s="51"/>
      <c r="GF947" s="51"/>
      <c r="GG947" s="51"/>
      <c r="GH947" s="51"/>
      <c r="GI947" s="51"/>
      <c r="GJ947" s="51"/>
      <c r="GK947" s="51"/>
      <c r="GL947" s="51"/>
      <c r="GM947" s="51"/>
      <c r="GN947" s="51"/>
      <c r="GO947" s="51"/>
      <c r="GP947" s="51"/>
      <c r="GQ947" s="51"/>
      <c r="GR947" s="51"/>
      <c r="GS947" s="51"/>
      <c r="GT947" s="51"/>
      <c r="GU947" s="51"/>
      <c r="GV947" s="51"/>
      <c r="GW947" s="51"/>
      <c r="GX947" s="51"/>
      <c r="GY947" s="51"/>
      <c r="GZ947" s="51"/>
      <c r="HA947" s="51"/>
      <c r="HB947" s="51"/>
      <c r="HC947" s="51"/>
      <c r="HD947" s="51"/>
      <c r="HE947" s="51"/>
      <c r="HF947" s="51"/>
      <c r="HG947" s="51"/>
      <c r="HH947" s="51"/>
      <c r="HI947" s="51"/>
      <c r="HJ947" s="51"/>
      <c r="HK947" s="51"/>
      <c r="HL947" s="51"/>
      <c r="HM947" s="51"/>
      <c r="HN947" s="51"/>
      <c r="HO947" s="51"/>
      <c r="HP947" s="51"/>
      <c r="HQ947" s="51"/>
      <c r="HR947" s="51"/>
      <c r="HS947" s="51"/>
      <c r="HT947" s="51"/>
      <c r="HU947" s="51"/>
      <c r="HV947" s="51"/>
      <c r="HW947" s="51"/>
      <c r="HX947" s="51"/>
      <c r="HY947" s="51"/>
      <c r="HZ947" s="51"/>
      <c r="IA947" s="51"/>
      <c r="IB947" s="51"/>
      <c r="IC947" s="51"/>
      <c r="ID947" s="51"/>
      <c r="IE947" s="51"/>
      <c r="IF947" s="51"/>
      <c r="IG947" s="51"/>
      <c r="IH947" s="51"/>
      <c r="II947" s="51"/>
      <c r="IJ947" s="51"/>
      <c r="IK947" s="51"/>
      <c r="IL947" s="51"/>
      <c r="IM947" s="51"/>
      <c r="IN947" s="51"/>
      <c r="IO947" s="51"/>
      <c r="IP947" s="51"/>
      <c r="IQ947" s="51"/>
      <c r="IR947" s="51"/>
      <c r="IS947" s="51"/>
      <c r="IT947" s="51"/>
      <c r="IU947" s="51"/>
    </row>
    <row r="948" spans="1:255" ht="12.75" customHeight="1" x14ac:dyDescent="0.2">
      <c r="A948" s="61"/>
      <c r="B948" s="61"/>
      <c r="C948" s="61"/>
      <c r="D948" s="61"/>
      <c r="E948" s="6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51"/>
      <c r="AX948" s="51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  <c r="BN948" s="51"/>
      <c r="BO948" s="51"/>
      <c r="BP948" s="51"/>
      <c r="BQ948" s="51"/>
      <c r="BR948" s="51"/>
      <c r="BS948" s="51"/>
      <c r="BT948" s="51"/>
      <c r="BU948" s="51"/>
      <c r="BV948" s="51"/>
      <c r="BW948" s="51"/>
      <c r="BX948" s="51"/>
      <c r="BY948" s="51"/>
      <c r="BZ948" s="51"/>
      <c r="CA948" s="51"/>
      <c r="CB948" s="51"/>
      <c r="CC948" s="51"/>
      <c r="CD948" s="51"/>
      <c r="CE948" s="51"/>
      <c r="CF948" s="51"/>
      <c r="CG948" s="51"/>
      <c r="CH948" s="51"/>
      <c r="CI948" s="51"/>
      <c r="CJ948" s="51"/>
      <c r="CK948" s="51"/>
      <c r="CL948" s="51"/>
      <c r="CM948" s="51"/>
      <c r="CN948" s="51"/>
      <c r="CO948" s="51"/>
      <c r="CP948" s="51"/>
      <c r="CQ948" s="51"/>
      <c r="CR948" s="51"/>
      <c r="CS948" s="51"/>
      <c r="CT948" s="51"/>
      <c r="CU948" s="51"/>
      <c r="CV948" s="51"/>
      <c r="CW948" s="51"/>
      <c r="CX948" s="51"/>
      <c r="CY948" s="51"/>
      <c r="CZ948" s="51"/>
      <c r="DA948" s="51"/>
      <c r="DB948" s="51"/>
      <c r="DC948" s="51"/>
      <c r="DD948" s="51"/>
      <c r="DE948" s="51"/>
      <c r="DF948" s="51"/>
      <c r="DG948" s="51"/>
      <c r="DH948" s="51"/>
      <c r="DI948" s="51"/>
      <c r="DJ948" s="51"/>
      <c r="DK948" s="51"/>
      <c r="DL948" s="51"/>
      <c r="DM948" s="51"/>
      <c r="DN948" s="51"/>
      <c r="DO948" s="51"/>
      <c r="DP948" s="51"/>
      <c r="DQ948" s="51"/>
      <c r="DR948" s="51"/>
      <c r="DS948" s="51"/>
      <c r="DT948" s="51"/>
      <c r="DU948" s="51"/>
      <c r="DV948" s="51"/>
      <c r="DW948" s="51"/>
      <c r="DX948" s="51"/>
      <c r="DY948" s="51"/>
      <c r="DZ948" s="51"/>
      <c r="EA948" s="51"/>
      <c r="EB948" s="51"/>
      <c r="EC948" s="51"/>
      <c r="ED948" s="51"/>
      <c r="EE948" s="51"/>
      <c r="EF948" s="51"/>
      <c r="EG948" s="51"/>
      <c r="EH948" s="51"/>
      <c r="EI948" s="51"/>
      <c r="EJ948" s="51"/>
      <c r="EK948" s="51"/>
      <c r="EL948" s="51"/>
      <c r="EM948" s="51"/>
      <c r="EN948" s="51"/>
      <c r="EO948" s="51"/>
      <c r="EP948" s="51"/>
      <c r="EQ948" s="51"/>
      <c r="ER948" s="51"/>
      <c r="ES948" s="51"/>
      <c r="ET948" s="51"/>
      <c r="EU948" s="51"/>
      <c r="EV948" s="51"/>
      <c r="EW948" s="51"/>
      <c r="EX948" s="51"/>
      <c r="EY948" s="51"/>
      <c r="EZ948" s="51"/>
      <c r="FA948" s="51"/>
      <c r="FB948" s="51"/>
      <c r="FC948" s="51"/>
      <c r="FD948" s="51"/>
      <c r="FE948" s="51"/>
      <c r="FF948" s="51"/>
      <c r="FG948" s="51"/>
      <c r="FH948" s="51"/>
      <c r="FI948" s="51"/>
      <c r="FJ948" s="51"/>
      <c r="FK948" s="51"/>
      <c r="FL948" s="51"/>
      <c r="FM948" s="51"/>
      <c r="FN948" s="51"/>
      <c r="FO948" s="51"/>
      <c r="FP948" s="51"/>
      <c r="FQ948" s="51"/>
      <c r="FR948" s="51"/>
      <c r="FS948" s="51"/>
      <c r="FT948" s="51"/>
      <c r="FU948" s="51"/>
      <c r="FV948" s="51"/>
      <c r="FW948" s="51"/>
      <c r="FX948" s="51"/>
      <c r="FY948" s="51"/>
      <c r="FZ948" s="51"/>
      <c r="GA948" s="51"/>
      <c r="GB948" s="51"/>
      <c r="GC948" s="51"/>
      <c r="GD948" s="51"/>
      <c r="GE948" s="51"/>
      <c r="GF948" s="51"/>
      <c r="GG948" s="51"/>
      <c r="GH948" s="51"/>
      <c r="GI948" s="51"/>
      <c r="GJ948" s="51"/>
      <c r="GK948" s="51"/>
      <c r="GL948" s="51"/>
      <c r="GM948" s="51"/>
      <c r="GN948" s="51"/>
      <c r="GO948" s="51"/>
      <c r="GP948" s="51"/>
      <c r="GQ948" s="51"/>
      <c r="GR948" s="51"/>
      <c r="GS948" s="51"/>
      <c r="GT948" s="51"/>
      <c r="GU948" s="51"/>
      <c r="GV948" s="51"/>
      <c r="GW948" s="51"/>
      <c r="GX948" s="51"/>
      <c r="GY948" s="51"/>
      <c r="GZ948" s="51"/>
      <c r="HA948" s="51"/>
      <c r="HB948" s="51"/>
      <c r="HC948" s="51"/>
      <c r="HD948" s="51"/>
      <c r="HE948" s="51"/>
      <c r="HF948" s="51"/>
      <c r="HG948" s="51"/>
      <c r="HH948" s="51"/>
      <c r="HI948" s="51"/>
      <c r="HJ948" s="51"/>
      <c r="HK948" s="51"/>
      <c r="HL948" s="51"/>
      <c r="HM948" s="51"/>
      <c r="HN948" s="51"/>
      <c r="HO948" s="51"/>
      <c r="HP948" s="51"/>
      <c r="HQ948" s="51"/>
      <c r="HR948" s="51"/>
      <c r="HS948" s="51"/>
      <c r="HT948" s="51"/>
      <c r="HU948" s="51"/>
      <c r="HV948" s="51"/>
      <c r="HW948" s="51"/>
      <c r="HX948" s="51"/>
      <c r="HY948" s="51"/>
      <c r="HZ948" s="51"/>
      <c r="IA948" s="51"/>
      <c r="IB948" s="51"/>
      <c r="IC948" s="51"/>
      <c r="ID948" s="51"/>
      <c r="IE948" s="51"/>
      <c r="IF948" s="51"/>
      <c r="IG948" s="51"/>
      <c r="IH948" s="51"/>
      <c r="II948" s="51"/>
      <c r="IJ948" s="51"/>
      <c r="IK948" s="51"/>
      <c r="IL948" s="51"/>
      <c r="IM948" s="51"/>
      <c r="IN948" s="51"/>
      <c r="IO948" s="51"/>
      <c r="IP948" s="51"/>
      <c r="IQ948" s="51"/>
      <c r="IR948" s="51"/>
      <c r="IS948" s="51"/>
      <c r="IT948" s="51"/>
      <c r="IU948" s="51"/>
    </row>
    <row r="949" spans="1:255" ht="12.75" customHeight="1" x14ac:dyDescent="0.2">
      <c r="A949" s="61"/>
      <c r="B949" s="61"/>
      <c r="C949" s="61"/>
      <c r="D949" s="61"/>
      <c r="E949" s="6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51"/>
      <c r="CR949" s="51"/>
      <c r="CS949" s="51"/>
      <c r="CT949" s="51"/>
      <c r="CU949" s="51"/>
      <c r="CV949" s="51"/>
      <c r="CW949" s="51"/>
      <c r="CX949" s="51"/>
      <c r="CY949" s="51"/>
      <c r="CZ949" s="51"/>
      <c r="DA949" s="51"/>
      <c r="DB949" s="51"/>
      <c r="DC949" s="51"/>
      <c r="DD949" s="51"/>
      <c r="DE949" s="51"/>
      <c r="DF949" s="51"/>
      <c r="DG949" s="51"/>
      <c r="DH949" s="51"/>
      <c r="DI949" s="51"/>
      <c r="DJ949" s="51"/>
      <c r="DK949" s="51"/>
      <c r="DL949" s="51"/>
      <c r="DM949" s="51"/>
      <c r="DN949" s="51"/>
      <c r="DO949" s="51"/>
      <c r="DP949" s="51"/>
      <c r="DQ949" s="51"/>
      <c r="DR949" s="51"/>
      <c r="DS949" s="51"/>
      <c r="DT949" s="51"/>
      <c r="DU949" s="51"/>
      <c r="DV949" s="51"/>
      <c r="DW949" s="51"/>
      <c r="DX949" s="51"/>
      <c r="DY949" s="51"/>
      <c r="DZ949" s="51"/>
      <c r="EA949" s="51"/>
      <c r="EB949" s="51"/>
      <c r="EC949" s="51"/>
      <c r="ED949" s="51"/>
      <c r="EE949" s="51"/>
      <c r="EF949" s="51"/>
      <c r="EG949" s="51"/>
      <c r="EH949" s="51"/>
      <c r="EI949" s="51"/>
      <c r="EJ949" s="51"/>
      <c r="EK949" s="51"/>
      <c r="EL949" s="51"/>
      <c r="EM949" s="51"/>
      <c r="EN949" s="51"/>
      <c r="EO949" s="51"/>
      <c r="EP949" s="51"/>
      <c r="EQ949" s="51"/>
      <c r="ER949" s="51"/>
      <c r="ES949" s="51"/>
      <c r="ET949" s="51"/>
      <c r="EU949" s="51"/>
      <c r="EV949" s="51"/>
      <c r="EW949" s="51"/>
      <c r="EX949" s="51"/>
      <c r="EY949" s="51"/>
      <c r="EZ949" s="51"/>
      <c r="FA949" s="51"/>
      <c r="FB949" s="51"/>
      <c r="FC949" s="51"/>
      <c r="FD949" s="51"/>
      <c r="FE949" s="51"/>
      <c r="FF949" s="51"/>
      <c r="FG949" s="51"/>
      <c r="FH949" s="51"/>
      <c r="FI949" s="51"/>
      <c r="FJ949" s="51"/>
      <c r="FK949" s="51"/>
      <c r="FL949" s="51"/>
      <c r="FM949" s="51"/>
      <c r="FN949" s="51"/>
      <c r="FO949" s="51"/>
      <c r="FP949" s="51"/>
      <c r="FQ949" s="51"/>
      <c r="FR949" s="51"/>
      <c r="FS949" s="51"/>
      <c r="FT949" s="51"/>
      <c r="FU949" s="51"/>
      <c r="FV949" s="51"/>
      <c r="FW949" s="51"/>
      <c r="FX949" s="51"/>
      <c r="FY949" s="51"/>
      <c r="FZ949" s="51"/>
      <c r="GA949" s="51"/>
      <c r="GB949" s="51"/>
      <c r="GC949" s="51"/>
      <c r="GD949" s="51"/>
      <c r="GE949" s="51"/>
      <c r="GF949" s="51"/>
      <c r="GG949" s="51"/>
      <c r="GH949" s="51"/>
      <c r="GI949" s="51"/>
      <c r="GJ949" s="51"/>
      <c r="GK949" s="51"/>
      <c r="GL949" s="51"/>
      <c r="GM949" s="51"/>
      <c r="GN949" s="51"/>
      <c r="GO949" s="51"/>
      <c r="GP949" s="51"/>
      <c r="GQ949" s="51"/>
      <c r="GR949" s="51"/>
      <c r="GS949" s="51"/>
      <c r="GT949" s="51"/>
      <c r="GU949" s="51"/>
      <c r="GV949" s="51"/>
      <c r="GW949" s="51"/>
      <c r="GX949" s="51"/>
      <c r="GY949" s="51"/>
      <c r="GZ949" s="51"/>
      <c r="HA949" s="51"/>
      <c r="HB949" s="51"/>
      <c r="HC949" s="51"/>
      <c r="HD949" s="51"/>
      <c r="HE949" s="51"/>
      <c r="HF949" s="51"/>
      <c r="HG949" s="51"/>
      <c r="HH949" s="51"/>
      <c r="HI949" s="51"/>
      <c r="HJ949" s="51"/>
      <c r="HK949" s="51"/>
      <c r="HL949" s="51"/>
      <c r="HM949" s="51"/>
      <c r="HN949" s="51"/>
      <c r="HO949" s="51"/>
      <c r="HP949" s="51"/>
      <c r="HQ949" s="51"/>
      <c r="HR949" s="51"/>
      <c r="HS949" s="51"/>
      <c r="HT949" s="51"/>
      <c r="HU949" s="51"/>
      <c r="HV949" s="51"/>
      <c r="HW949" s="51"/>
      <c r="HX949" s="51"/>
      <c r="HY949" s="51"/>
      <c r="HZ949" s="51"/>
      <c r="IA949" s="51"/>
      <c r="IB949" s="51"/>
      <c r="IC949" s="51"/>
      <c r="ID949" s="51"/>
      <c r="IE949" s="51"/>
      <c r="IF949" s="51"/>
      <c r="IG949" s="51"/>
      <c r="IH949" s="51"/>
      <c r="II949" s="51"/>
      <c r="IJ949" s="51"/>
      <c r="IK949" s="51"/>
      <c r="IL949" s="51"/>
      <c r="IM949" s="51"/>
      <c r="IN949" s="51"/>
      <c r="IO949" s="51"/>
      <c r="IP949" s="51"/>
      <c r="IQ949" s="51"/>
      <c r="IR949" s="51"/>
      <c r="IS949" s="51"/>
      <c r="IT949" s="51"/>
      <c r="IU949" s="51"/>
    </row>
    <row r="950" spans="1:255" ht="12.75" customHeight="1" x14ac:dyDescent="0.2">
      <c r="A950" s="61"/>
      <c r="B950" s="61"/>
      <c r="C950" s="61"/>
      <c r="D950" s="61"/>
      <c r="E950" s="6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51"/>
      <c r="CR950" s="51"/>
      <c r="CS950" s="51"/>
      <c r="CT950" s="51"/>
      <c r="CU950" s="51"/>
      <c r="CV950" s="51"/>
      <c r="CW950" s="51"/>
      <c r="CX950" s="51"/>
      <c r="CY950" s="51"/>
      <c r="CZ950" s="51"/>
      <c r="DA950" s="51"/>
      <c r="DB950" s="51"/>
      <c r="DC950" s="51"/>
      <c r="DD950" s="51"/>
      <c r="DE950" s="51"/>
      <c r="DF950" s="51"/>
      <c r="DG950" s="51"/>
      <c r="DH950" s="51"/>
      <c r="DI950" s="51"/>
      <c r="DJ950" s="51"/>
      <c r="DK950" s="51"/>
      <c r="DL950" s="51"/>
      <c r="DM950" s="51"/>
      <c r="DN950" s="51"/>
      <c r="DO950" s="51"/>
      <c r="DP950" s="51"/>
      <c r="DQ950" s="51"/>
      <c r="DR950" s="51"/>
      <c r="DS950" s="51"/>
      <c r="DT950" s="51"/>
      <c r="DU950" s="51"/>
      <c r="DV950" s="51"/>
      <c r="DW950" s="51"/>
      <c r="DX950" s="51"/>
      <c r="DY950" s="51"/>
      <c r="DZ950" s="51"/>
      <c r="EA950" s="51"/>
      <c r="EB950" s="51"/>
      <c r="EC950" s="51"/>
      <c r="ED950" s="51"/>
      <c r="EE950" s="51"/>
      <c r="EF950" s="51"/>
      <c r="EG950" s="51"/>
      <c r="EH950" s="51"/>
      <c r="EI950" s="51"/>
      <c r="EJ950" s="51"/>
      <c r="EK950" s="51"/>
      <c r="EL950" s="51"/>
      <c r="EM950" s="51"/>
      <c r="EN950" s="51"/>
      <c r="EO950" s="51"/>
      <c r="EP950" s="51"/>
      <c r="EQ950" s="51"/>
      <c r="ER950" s="51"/>
      <c r="ES950" s="51"/>
      <c r="ET950" s="51"/>
      <c r="EU950" s="51"/>
      <c r="EV950" s="51"/>
      <c r="EW950" s="51"/>
      <c r="EX950" s="51"/>
      <c r="EY950" s="51"/>
      <c r="EZ950" s="51"/>
      <c r="FA950" s="51"/>
      <c r="FB950" s="51"/>
      <c r="FC950" s="51"/>
      <c r="FD950" s="51"/>
      <c r="FE950" s="51"/>
      <c r="FF950" s="51"/>
      <c r="FG950" s="51"/>
      <c r="FH950" s="51"/>
      <c r="FI950" s="51"/>
      <c r="FJ950" s="51"/>
      <c r="FK950" s="51"/>
      <c r="FL950" s="51"/>
      <c r="FM950" s="51"/>
      <c r="FN950" s="51"/>
      <c r="FO950" s="51"/>
      <c r="FP950" s="51"/>
      <c r="FQ950" s="51"/>
      <c r="FR950" s="51"/>
      <c r="FS950" s="51"/>
      <c r="FT950" s="51"/>
      <c r="FU950" s="51"/>
      <c r="FV950" s="51"/>
      <c r="FW950" s="51"/>
      <c r="FX950" s="51"/>
      <c r="FY950" s="51"/>
      <c r="FZ950" s="51"/>
      <c r="GA950" s="51"/>
      <c r="GB950" s="51"/>
      <c r="GC950" s="51"/>
      <c r="GD950" s="51"/>
      <c r="GE950" s="51"/>
      <c r="GF950" s="51"/>
      <c r="GG950" s="51"/>
      <c r="GH950" s="51"/>
      <c r="GI950" s="51"/>
      <c r="GJ950" s="51"/>
      <c r="GK950" s="51"/>
      <c r="GL950" s="51"/>
      <c r="GM950" s="51"/>
      <c r="GN950" s="51"/>
      <c r="GO950" s="51"/>
      <c r="GP950" s="51"/>
      <c r="GQ950" s="51"/>
      <c r="GR950" s="51"/>
      <c r="GS950" s="51"/>
      <c r="GT950" s="51"/>
      <c r="GU950" s="51"/>
      <c r="GV950" s="51"/>
      <c r="GW950" s="51"/>
      <c r="GX950" s="51"/>
      <c r="GY950" s="51"/>
      <c r="GZ950" s="51"/>
      <c r="HA950" s="51"/>
      <c r="HB950" s="51"/>
      <c r="HC950" s="51"/>
      <c r="HD950" s="51"/>
      <c r="HE950" s="51"/>
      <c r="HF950" s="51"/>
      <c r="HG950" s="51"/>
      <c r="HH950" s="51"/>
      <c r="HI950" s="51"/>
      <c r="HJ950" s="51"/>
      <c r="HK950" s="51"/>
      <c r="HL950" s="51"/>
      <c r="HM950" s="51"/>
      <c r="HN950" s="51"/>
      <c r="HO950" s="51"/>
      <c r="HP950" s="51"/>
      <c r="HQ950" s="51"/>
      <c r="HR950" s="51"/>
      <c r="HS950" s="51"/>
      <c r="HT950" s="51"/>
      <c r="HU950" s="51"/>
      <c r="HV950" s="51"/>
      <c r="HW950" s="51"/>
      <c r="HX950" s="51"/>
      <c r="HY950" s="51"/>
      <c r="HZ950" s="51"/>
      <c r="IA950" s="51"/>
      <c r="IB950" s="51"/>
      <c r="IC950" s="51"/>
      <c r="ID950" s="51"/>
      <c r="IE950" s="51"/>
      <c r="IF950" s="51"/>
      <c r="IG950" s="51"/>
      <c r="IH950" s="51"/>
      <c r="II950" s="51"/>
      <c r="IJ950" s="51"/>
      <c r="IK950" s="51"/>
      <c r="IL950" s="51"/>
      <c r="IM950" s="51"/>
      <c r="IN950" s="51"/>
      <c r="IO950" s="51"/>
      <c r="IP950" s="51"/>
      <c r="IQ950" s="51"/>
      <c r="IR950" s="51"/>
      <c r="IS950" s="51"/>
      <c r="IT950" s="51"/>
      <c r="IU950" s="51"/>
    </row>
    <row r="951" spans="1:255" ht="12.75" customHeight="1" x14ac:dyDescent="0.2">
      <c r="A951" s="61"/>
      <c r="B951" s="61"/>
      <c r="C951" s="61"/>
      <c r="D951" s="61"/>
      <c r="E951" s="6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51"/>
      <c r="CR951" s="51"/>
      <c r="CS951" s="51"/>
      <c r="CT951" s="51"/>
      <c r="CU951" s="51"/>
      <c r="CV951" s="51"/>
      <c r="CW951" s="51"/>
      <c r="CX951" s="51"/>
      <c r="CY951" s="51"/>
      <c r="CZ951" s="51"/>
      <c r="DA951" s="51"/>
      <c r="DB951" s="51"/>
      <c r="DC951" s="51"/>
      <c r="DD951" s="51"/>
      <c r="DE951" s="51"/>
      <c r="DF951" s="51"/>
      <c r="DG951" s="51"/>
      <c r="DH951" s="51"/>
      <c r="DI951" s="51"/>
      <c r="DJ951" s="51"/>
      <c r="DK951" s="51"/>
      <c r="DL951" s="51"/>
      <c r="DM951" s="51"/>
      <c r="DN951" s="51"/>
      <c r="DO951" s="51"/>
      <c r="DP951" s="51"/>
      <c r="DQ951" s="51"/>
      <c r="DR951" s="51"/>
      <c r="DS951" s="51"/>
      <c r="DT951" s="51"/>
      <c r="DU951" s="51"/>
      <c r="DV951" s="51"/>
      <c r="DW951" s="51"/>
      <c r="DX951" s="51"/>
      <c r="DY951" s="51"/>
      <c r="DZ951" s="51"/>
      <c r="EA951" s="51"/>
      <c r="EB951" s="51"/>
      <c r="EC951" s="51"/>
      <c r="ED951" s="51"/>
      <c r="EE951" s="51"/>
      <c r="EF951" s="51"/>
      <c r="EG951" s="51"/>
      <c r="EH951" s="51"/>
      <c r="EI951" s="51"/>
      <c r="EJ951" s="51"/>
      <c r="EK951" s="51"/>
      <c r="EL951" s="51"/>
      <c r="EM951" s="51"/>
      <c r="EN951" s="51"/>
      <c r="EO951" s="51"/>
      <c r="EP951" s="51"/>
      <c r="EQ951" s="51"/>
      <c r="ER951" s="51"/>
      <c r="ES951" s="51"/>
      <c r="ET951" s="51"/>
      <c r="EU951" s="51"/>
      <c r="EV951" s="51"/>
      <c r="EW951" s="51"/>
      <c r="EX951" s="51"/>
      <c r="EY951" s="51"/>
      <c r="EZ951" s="51"/>
      <c r="FA951" s="51"/>
      <c r="FB951" s="51"/>
      <c r="FC951" s="51"/>
      <c r="FD951" s="51"/>
      <c r="FE951" s="51"/>
      <c r="FF951" s="51"/>
      <c r="FG951" s="51"/>
      <c r="FH951" s="51"/>
      <c r="FI951" s="51"/>
      <c r="FJ951" s="51"/>
      <c r="FK951" s="51"/>
      <c r="FL951" s="51"/>
      <c r="FM951" s="51"/>
      <c r="FN951" s="51"/>
      <c r="FO951" s="51"/>
      <c r="FP951" s="51"/>
      <c r="FQ951" s="51"/>
      <c r="FR951" s="51"/>
      <c r="FS951" s="51"/>
      <c r="FT951" s="51"/>
      <c r="FU951" s="51"/>
      <c r="FV951" s="51"/>
      <c r="FW951" s="51"/>
      <c r="FX951" s="51"/>
      <c r="FY951" s="51"/>
      <c r="FZ951" s="51"/>
      <c r="GA951" s="51"/>
      <c r="GB951" s="51"/>
      <c r="GC951" s="51"/>
      <c r="GD951" s="51"/>
      <c r="GE951" s="51"/>
      <c r="GF951" s="51"/>
      <c r="GG951" s="51"/>
      <c r="GH951" s="51"/>
      <c r="GI951" s="51"/>
      <c r="GJ951" s="51"/>
      <c r="GK951" s="51"/>
      <c r="GL951" s="51"/>
      <c r="GM951" s="51"/>
      <c r="GN951" s="51"/>
      <c r="GO951" s="51"/>
      <c r="GP951" s="51"/>
      <c r="GQ951" s="51"/>
      <c r="GR951" s="51"/>
      <c r="GS951" s="51"/>
      <c r="GT951" s="51"/>
      <c r="GU951" s="51"/>
      <c r="GV951" s="51"/>
      <c r="GW951" s="51"/>
      <c r="GX951" s="51"/>
      <c r="GY951" s="51"/>
      <c r="GZ951" s="51"/>
      <c r="HA951" s="51"/>
      <c r="HB951" s="51"/>
      <c r="HC951" s="51"/>
      <c r="HD951" s="51"/>
      <c r="HE951" s="51"/>
      <c r="HF951" s="51"/>
      <c r="HG951" s="51"/>
      <c r="HH951" s="51"/>
      <c r="HI951" s="51"/>
      <c r="HJ951" s="51"/>
      <c r="HK951" s="51"/>
      <c r="HL951" s="51"/>
      <c r="HM951" s="51"/>
      <c r="HN951" s="51"/>
      <c r="HO951" s="51"/>
      <c r="HP951" s="51"/>
      <c r="HQ951" s="51"/>
      <c r="HR951" s="51"/>
      <c r="HS951" s="51"/>
      <c r="HT951" s="51"/>
      <c r="HU951" s="51"/>
      <c r="HV951" s="51"/>
      <c r="HW951" s="51"/>
      <c r="HX951" s="51"/>
      <c r="HY951" s="51"/>
      <c r="HZ951" s="51"/>
      <c r="IA951" s="51"/>
      <c r="IB951" s="51"/>
      <c r="IC951" s="51"/>
      <c r="ID951" s="51"/>
      <c r="IE951" s="51"/>
      <c r="IF951" s="51"/>
      <c r="IG951" s="51"/>
      <c r="IH951" s="51"/>
      <c r="II951" s="51"/>
      <c r="IJ951" s="51"/>
      <c r="IK951" s="51"/>
      <c r="IL951" s="51"/>
      <c r="IM951" s="51"/>
      <c r="IN951" s="51"/>
      <c r="IO951" s="51"/>
      <c r="IP951" s="51"/>
      <c r="IQ951" s="51"/>
      <c r="IR951" s="51"/>
      <c r="IS951" s="51"/>
      <c r="IT951" s="51"/>
      <c r="IU951" s="51"/>
    </row>
    <row r="952" spans="1:255" ht="12.75" customHeight="1" x14ac:dyDescent="0.2">
      <c r="A952" s="61"/>
      <c r="B952" s="61"/>
      <c r="C952" s="61"/>
      <c r="D952" s="61"/>
      <c r="E952" s="6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  <c r="BN952" s="51"/>
      <c r="BO952" s="51"/>
      <c r="BP952" s="51"/>
      <c r="BQ952" s="51"/>
      <c r="BR952" s="51"/>
      <c r="BS952" s="51"/>
      <c r="BT952" s="51"/>
      <c r="BU952" s="51"/>
      <c r="BV952" s="51"/>
      <c r="BW952" s="51"/>
      <c r="BX952" s="51"/>
      <c r="BY952" s="51"/>
      <c r="BZ952" s="51"/>
      <c r="CA952" s="51"/>
      <c r="CB952" s="51"/>
      <c r="CC952" s="51"/>
      <c r="CD952" s="51"/>
      <c r="CE952" s="51"/>
      <c r="CF952" s="51"/>
      <c r="CG952" s="51"/>
      <c r="CH952" s="51"/>
      <c r="CI952" s="51"/>
      <c r="CJ952" s="51"/>
      <c r="CK952" s="51"/>
      <c r="CL952" s="51"/>
      <c r="CM952" s="51"/>
      <c r="CN952" s="51"/>
      <c r="CO952" s="51"/>
      <c r="CP952" s="51"/>
      <c r="CQ952" s="51"/>
      <c r="CR952" s="51"/>
      <c r="CS952" s="51"/>
      <c r="CT952" s="51"/>
      <c r="CU952" s="51"/>
      <c r="CV952" s="51"/>
      <c r="CW952" s="51"/>
      <c r="CX952" s="51"/>
      <c r="CY952" s="51"/>
      <c r="CZ952" s="51"/>
      <c r="DA952" s="51"/>
      <c r="DB952" s="51"/>
      <c r="DC952" s="51"/>
      <c r="DD952" s="51"/>
      <c r="DE952" s="51"/>
      <c r="DF952" s="51"/>
      <c r="DG952" s="51"/>
      <c r="DH952" s="51"/>
      <c r="DI952" s="51"/>
      <c r="DJ952" s="51"/>
      <c r="DK952" s="51"/>
      <c r="DL952" s="51"/>
      <c r="DM952" s="51"/>
      <c r="DN952" s="51"/>
      <c r="DO952" s="51"/>
      <c r="DP952" s="51"/>
      <c r="DQ952" s="51"/>
      <c r="DR952" s="51"/>
      <c r="DS952" s="51"/>
      <c r="DT952" s="51"/>
      <c r="DU952" s="51"/>
      <c r="DV952" s="51"/>
      <c r="DW952" s="51"/>
      <c r="DX952" s="51"/>
      <c r="DY952" s="51"/>
      <c r="DZ952" s="51"/>
      <c r="EA952" s="51"/>
      <c r="EB952" s="51"/>
      <c r="EC952" s="51"/>
      <c r="ED952" s="51"/>
      <c r="EE952" s="51"/>
      <c r="EF952" s="51"/>
      <c r="EG952" s="51"/>
      <c r="EH952" s="51"/>
      <c r="EI952" s="51"/>
      <c r="EJ952" s="51"/>
      <c r="EK952" s="51"/>
      <c r="EL952" s="51"/>
      <c r="EM952" s="51"/>
      <c r="EN952" s="51"/>
      <c r="EO952" s="51"/>
      <c r="EP952" s="51"/>
      <c r="EQ952" s="51"/>
      <c r="ER952" s="51"/>
      <c r="ES952" s="51"/>
      <c r="ET952" s="51"/>
      <c r="EU952" s="51"/>
      <c r="EV952" s="51"/>
      <c r="EW952" s="51"/>
      <c r="EX952" s="51"/>
      <c r="EY952" s="51"/>
      <c r="EZ952" s="51"/>
      <c r="FA952" s="51"/>
      <c r="FB952" s="51"/>
      <c r="FC952" s="51"/>
      <c r="FD952" s="51"/>
      <c r="FE952" s="51"/>
      <c r="FF952" s="51"/>
      <c r="FG952" s="51"/>
      <c r="FH952" s="51"/>
      <c r="FI952" s="51"/>
      <c r="FJ952" s="51"/>
      <c r="FK952" s="51"/>
      <c r="FL952" s="51"/>
      <c r="FM952" s="51"/>
      <c r="FN952" s="51"/>
      <c r="FO952" s="51"/>
      <c r="FP952" s="51"/>
      <c r="FQ952" s="51"/>
      <c r="FR952" s="51"/>
      <c r="FS952" s="51"/>
      <c r="FT952" s="51"/>
      <c r="FU952" s="51"/>
      <c r="FV952" s="51"/>
      <c r="FW952" s="51"/>
      <c r="FX952" s="51"/>
      <c r="FY952" s="51"/>
      <c r="FZ952" s="51"/>
      <c r="GA952" s="51"/>
      <c r="GB952" s="51"/>
      <c r="GC952" s="51"/>
      <c r="GD952" s="51"/>
      <c r="GE952" s="51"/>
      <c r="GF952" s="51"/>
      <c r="GG952" s="51"/>
      <c r="GH952" s="51"/>
      <c r="GI952" s="51"/>
      <c r="GJ952" s="51"/>
      <c r="GK952" s="51"/>
      <c r="GL952" s="51"/>
      <c r="GM952" s="51"/>
      <c r="GN952" s="51"/>
      <c r="GO952" s="51"/>
      <c r="GP952" s="51"/>
      <c r="GQ952" s="51"/>
      <c r="GR952" s="51"/>
      <c r="GS952" s="51"/>
      <c r="GT952" s="51"/>
      <c r="GU952" s="51"/>
      <c r="GV952" s="51"/>
      <c r="GW952" s="51"/>
      <c r="GX952" s="51"/>
      <c r="GY952" s="51"/>
      <c r="GZ952" s="51"/>
      <c r="HA952" s="51"/>
      <c r="HB952" s="51"/>
      <c r="HC952" s="51"/>
      <c r="HD952" s="51"/>
      <c r="HE952" s="51"/>
      <c r="HF952" s="51"/>
      <c r="HG952" s="51"/>
      <c r="HH952" s="51"/>
      <c r="HI952" s="51"/>
      <c r="HJ952" s="51"/>
      <c r="HK952" s="51"/>
      <c r="HL952" s="51"/>
      <c r="HM952" s="51"/>
      <c r="HN952" s="51"/>
      <c r="HO952" s="51"/>
      <c r="HP952" s="51"/>
      <c r="HQ952" s="51"/>
      <c r="HR952" s="51"/>
      <c r="HS952" s="51"/>
      <c r="HT952" s="51"/>
      <c r="HU952" s="51"/>
      <c r="HV952" s="51"/>
      <c r="HW952" s="51"/>
      <c r="HX952" s="51"/>
      <c r="HY952" s="51"/>
      <c r="HZ952" s="51"/>
      <c r="IA952" s="51"/>
      <c r="IB952" s="51"/>
      <c r="IC952" s="51"/>
      <c r="ID952" s="51"/>
      <c r="IE952" s="51"/>
      <c r="IF952" s="51"/>
      <c r="IG952" s="51"/>
      <c r="IH952" s="51"/>
      <c r="II952" s="51"/>
      <c r="IJ952" s="51"/>
      <c r="IK952" s="51"/>
      <c r="IL952" s="51"/>
      <c r="IM952" s="51"/>
      <c r="IN952" s="51"/>
      <c r="IO952" s="51"/>
      <c r="IP952" s="51"/>
      <c r="IQ952" s="51"/>
      <c r="IR952" s="51"/>
      <c r="IS952" s="51"/>
      <c r="IT952" s="51"/>
      <c r="IU952" s="51"/>
    </row>
    <row r="953" spans="1:255" ht="12.75" customHeight="1" x14ac:dyDescent="0.2">
      <c r="A953" s="61"/>
      <c r="B953" s="61"/>
      <c r="C953" s="61"/>
      <c r="D953" s="61"/>
      <c r="E953" s="6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51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  <c r="BN953" s="51"/>
      <c r="BO953" s="51"/>
      <c r="BP953" s="51"/>
      <c r="BQ953" s="51"/>
      <c r="BR953" s="51"/>
      <c r="BS953" s="51"/>
      <c r="BT953" s="51"/>
      <c r="BU953" s="51"/>
      <c r="BV953" s="51"/>
      <c r="BW953" s="51"/>
      <c r="BX953" s="51"/>
      <c r="BY953" s="51"/>
      <c r="BZ953" s="51"/>
      <c r="CA953" s="51"/>
      <c r="CB953" s="51"/>
      <c r="CC953" s="51"/>
      <c r="CD953" s="51"/>
      <c r="CE953" s="51"/>
      <c r="CF953" s="51"/>
      <c r="CG953" s="51"/>
      <c r="CH953" s="51"/>
      <c r="CI953" s="51"/>
      <c r="CJ953" s="51"/>
      <c r="CK953" s="51"/>
      <c r="CL953" s="51"/>
      <c r="CM953" s="51"/>
      <c r="CN953" s="51"/>
      <c r="CO953" s="51"/>
      <c r="CP953" s="51"/>
      <c r="CQ953" s="51"/>
      <c r="CR953" s="51"/>
      <c r="CS953" s="51"/>
      <c r="CT953" s="51"/>
      <c r="CU953" s="51"/>
      <c r="CV953" s="51"/>
      <c r="CW953" s="51"/>
      <c r="CX953" s="51"/>
      <c r="CY953" s="51"/>
      <c r="CZ953" s="51"/>
      <c r="DA953" s="51"/>
      <c r="DB953" s="51"/>
      <c r="DC953" s="51"/>
      <c r="DD953" s="51"/>
      <c r="DE953" s="51"/>
      <c r="DF953" s="51"/>
      <c r="DG953" s="51"/>
      <c r="DH953" s="51"/>
      <c r="DI953" s="51"/>
      <c r="DJ953" s="51"/>
      <c r="DK953" s="51"/>
      <c r="DL953" s="51"/>
      <c r="DM953" s="51"/>
      <c r="DN953" s="51"/>
      <c r="DO953" s="51"/>
      <c r="DP953" s="51"/>
      <c r="DQ953" s="51"/>
      <c r="DR953" s="51"/>
      <c r="DS953" s="51"/>
      <c r="DT953" s="51"/>
      <c r="DU953" s="51"/>
      <c r="DV953" s="51"/>
      <c r="DW953" s="51"/>
      <c r="DX953" s="51"/>
      <c r="DY953" s="51"/>
      <c r="DZ953" s="51"/>
      <c r="EA953" s="51"/>
      <c r="EB953" s="51"/>
      <c r="EC953" s="51"/>
      <c r="ED953" s="51"/>
      <c r="EE953" s="51"/>
      <c r="EF953" s="51"/>
      <c r="EG953" s="51"/>
      <c r="EH953" s="51"/>
      <c r="EI953" s="51"/>
      <c r="EJ953" s="51"/>
      <c r="EK953" s="51"/>
      <c r="EL953" s="51"/>
      <c r="EM953" s="51"/>
      <c r="EN953" s="51"/>
      <c r="EO953" s="51"/>
      <c r="EP953" s="51"/>
      <c r="EQ953" s="51"/>
      <c r="ER953" s="51"/>
      <c r="ES953" s="51"/>
      <c r="ET953" s="51"/>
      <c r="EU953" s="51"/>
      <c r="EV953" s="51"/>
      <c r="EW953" s="51"/>
      <c r="EX953" s="51"/>
      <c r="EY953" s="51"/>
      <c r="EZ953" s="51"/>
      <c r="FA953" s="51"/>
      <c r="FB953" s="51"/>
      <c r="FC953" s="51"/>
      <c r="FD953" s="51"/>
      <c r="FE953" s="51"/>
      <c r="FF953" s="51"/>
      <c r="FG953" s="51"/>
      <c r="FH953" s="51"/>
      <c r="FI953" s="51"/>
      <c r="FJ953" s="51"/>
      <c r="FK953" s="51"/>
      <c r="FL953" s="51"/>
      <c r="FM953" s="51"/>
      <c r="FN953" s="51"/>
      <c r="FO953" s="51"/>
      <c r="FP953" s="51"/>
      <c r="FQ953" s="51"/>
      <c r="FR953" s="51"/>
      <c r="FS953" s="51"/>
      <c r="FT953" s="51"/>
      <c r="FU953" s="51"/>
      <c r="FV953" s="51"/>
      <c r="FW953" s="51"/>
      <c r="FX953" s="51"/>
      <c r="FY953" s="51"/>
      <c r="FZ953" s="51"/>
      <c r="GA953" s="51"/>
      <c r="GB953" s="51"/>
      <c r="GC953" s="51"/>
      <c r="GD953" s="51"/>
      <c r="GE953" s="51"/>
      <c r="GF953" s="51"/>
      <c r="GG953" s="51"/>
      <c r="GH953" s="51"/>
      <c r="GI953" s="51"/>
      <c r="GJ953" s="51"/>
      <c r="GK953" s="51"/>
      <c r="GL953" s="51"/>
      <c r="GM953" s="51"/>
      <c r="GN953" s="51"/>
      <c r="GO953" s="51"/>
      <c r="GP953" s="51"/>
      <c r="GQ953" s="51"/>
      <c r="GR953" s="51"/>
      <c r="GS953" s="51"/>
      <c r="GT953" s="51"/>
      <c r="GU953" s="51"/>
      <c r="GV953" s="51"/>
      <c r="GW953" s="51"/>
      <c r="GX953" s="51"/>
      <c r="GY953" s="51"/>
      <c r="GZ953" s="51"/>
      <c r="HA953" s="51"/>
      <c r="HB953" s="51"/>
      <c r="HC953" s="51"/>
      <c r="HD953" s="51"/>
      <c r="HE953" s="51"/>
      <c r="HF953" s="51"/>
      <c r="HG953" s="51"/>
      <c r="HH953" s="51"/>
      <c r="HI953" s="51"/>
      <c r="HJ953" s="51"/>
      <c r="HK953" s="51"/>
      <c r="HL953" s="51"/>
      <c r="HM953" s="51"/>
      <c r="HN953" s="51"/>
      <c r="HO953" s="51"/>
      <c r="HP953" s="51"/>
      <c r="HQ953" s="51"/>
      <c r="HR953" s="51"/>
      <c r="HS953" s="51"/>
      <c r="HT953" s="51"/>
      <c r="HU953" s="51"/>
      <c r="HV953" s="51"/>
      <c r="HW953" s="51"/>
      <c r="HX953" s="51"/>
      <c r="HY953" s="51"/>
      <c r="HZ953" s="51"/>
      <c r="IA953" s="51"/>
      <c r="IB953" s="51"/>
      <c r="IC953" s="51"/>
      <c r="ID953" s="51"/>
      <c r="IE953" s="51"/>
      <c r="IF953" s="51"/>
      <c r="IG953" s="51"/>
      <c r="IH953" s="51"/>
      <c r="II953" s="51"/>
      <c r="IJ953" s="51"/>
      <c r="IK953" s="51"/>
      <c r="IL953" s="51"/>
      <c r="IM953" s="51"/>
      <c r="IN953" s="51"/>
      <c r="IO953" s="51"/>
      <c r="IP953" s="51"/>
      <c r="IQ953" s="51"/>
      <c r="IR953" s="51"/>
      <c r="IS953" s="51"/>
      <c r="IT953" s="51"/>
      <c r="IU953" s="51"/>
    </row>
    <row r="954" spans="1:255" ht="12.75" customHeight="1" x14ac:dyDescent="0.2">
      <c r="A954" s="61"/>
      <c r="B954" s="61"/>
      <c r="C954" s="61"/>
      <c r="D954" s="61"/>
      <c r="E954" s="6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51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  <c r="BW954" s="51"/>
      <c r="BX954" s="51"/>
      <c r="BY954" s="51"/>
      <c r="BZ954" s="51"/>
      <c r="CA954" s="51"/>
      <c r="CB954" s="51"/>
      <c r="CC954" s="51"/>
      <c r="CD954" s="51"/>
      <c r="CE954" s="51"/>
      <c r="CF954" s="51"/>
      <c r="CG954" s="51"/>
      <c r="CH954" s="51"/>
      <c r="CI954" s="51"/>
      <c r="CJ954" s="51"/>
      <c r="CK954" s="51"/>
      <c r="CL954" s="51"/>
      <c r="CM954" s="51"/>
      <c r="CN954" s="51"/>
      <c r="CO954" s="51"/>
      <c r="CP954" s="51"/>
      <c r="CQ954" s="51"/>
      <c r="CR954" s="51"/>
      <c r="CS954" s="51"/>
      <c r="CT954" s="51"/>
      <c r="CU954" s="51"/>
      <c r="CV954" s="51"/>
      <c r="CW954" s="51"/>
      <c r="CX954" s="51"/>
      <c r="CY954" s="51"/>
      <c r="CZ954" s="51"/>
      <c r="DA954" s="51"/>
      <c r="DB954" s="51"/>
      <c r="DC954" s="51"/>
      <c r="DD954" s="51"/>
      <c r="DE954" s="51"/>
      <c r="DF954" s="51"/>
      <c r="DG954" s="51"/>
      <c r="DH954" s="51"/>
      <c r="DI954" s="51"/>
      <c r="DJ954" s="51"/>
      <c r="DK954" s="51"/>
      <c r="DL954" s="51"/>
      <c r="DM954" s="51"/>
      <c r="DN954" s="51"/>
      <c r="DO954" s="51"/>
      <c r="DP954" s="51"/>
      <c r="DQ954" s="51"/>
      <c r="DR954" s="51"/>
      <c r="DS954" s="51"/>
      <c r="DT954" s="51"/>
      <c r="DU954" s="51"/>
      <c r="DV954" s="51"/>
      <c r="DW954" s="51"/>
      <c r="DX954" s="51"/>
      <c r="DY954" s="51"/>
      <c r="DZ954" s="51"/>
      <c r="EA954" s="51"/>
      <c r="EB954" s="51"/>
      <c r="EC954" s="51"/>
      <c r="ED954" s="51"/>
      <c r="EE954" s="51"/>
      <c r="EF954" s="51"/>
      <c r="EG954" s="51"/>
      <c r="EH954" s="51"/>
      <c r="EI954" s="51"/>
      <c r="EJ954" s="51"/>
      <c r="EK954" s="51"/>
      <c r="EL954" s="51"/>
      <c r="EM954" s="51"/>
      <c r="EN954" s="51"/>
      <c r="EO954" s="51"/>
      <c r="EP954" s="51"/>
      <c r="EQ954" s="51"/>
      <c r="ER954" s="51"/>
      <c r="ES954" s="51"/>
      <c r="ET954" s="51"/>
      <c r="EU954" s="51"/>
      <c r="EV954" s="51"/>
      <c r="EW954" s="51"/>
      <c r="EX954" s="51"/>
      <c r="EY954" s="51"/>
      <c r="EZ954" s="51"/>
      <c r="FA954" s="51"/>
      <c r="FB954" s="51"/>
      <c r="FC954" s="51"/>
      <c r="FD954" s="51"/>
      <c r="FE954" s="51"/>
      <c r="FF954" s="51"/>
      <c r="FG954" s="51"/>
      <c r="FH954" s="51"/>
      <c r="FI954" s="51"/>
      <c r="FJ954" s="51"/>
      <c r="FK954" s="51"/>
      <c r="FL954" s="51"/>
      <c r="FM954" s="51"/>
      <c r="FN954" s="51"/>
      <c r="FO954" s="51"/>
      <c r="FP954" s="51"/>
      <c r="FQ954" s="51"/>
      <c r="FR954" s="51"/>
      <c r="FS954" s="51"/>
      <c r="FT954" s="51"/>
      <c r="FU954" s="51"/>
      <c r="FV954" s="51"/>
      <c r="FW954" s="51"/>
      <c r="FX954" s="51"/>
      <c r="FY954" s="51"/>
      <c r="FZ954" s="51"/>
      <c r="GA954" s="51"/>
      <c r="GB954" s="51"/>
      <c r="GC954" s="51"/>
      <c r="GD954" s="51"/>
      <c r="GE954" s="51"/>
      <c r="GF954" s="51"/>
      <c r="GG954" s="51"/>
      <c r="GH954" s="51"/>
      <c r="GI954" s="51"/>
      <c r="GJ954" s="51"/>
      <c r="GK954" s="51"/>
      <c r="GL954" s="51"/>
      <c r="GM954" s="51"/>
      <c r="GN954" s="51"/>
      <c r="GO954" s="51"/>
      <c r="GP954" s="51"/>
      <c r="GQ954" s="51"/>
      <c r="GR954" s="51"/>
      <c r="GS954" s="51"/>
      <c r="GT954" s="51"/>
      <c r="GU954" s="51"/>
      <c r="GV954" s="51"/>
      <c r="GW954" s="51"/>
      <c r="GX954" s="51"/>
      <c r="GY954" s="51"/>
      <c r="GZ954" s="51"/>
      <c r="HA954" s="51"/>
      <c r="HB954" s="51"/>
      <c r="HC954" s="51"/>
      <c r="HD954" s="51"/>
      <c r="HE954" s="51"/>
      <c r="HF954" s="51"/>
      <c r="HG954" s="51"/>
      <c r="HH954" s="51"/>
      <c r="HI954" s="51"/>
      <c r="HJ954" s="51"/>
      <c r="HK954" s="51"/>
      <c r="HL954" s="51"/>
      <c r="HM954" s="51"/>
      <c r="HN954" s="51"/>
      <c r="HO954" s="51"/>
      <c r="HP954" s="51"/>
      <c r="HQ954" s="51"/>
      <c r="HR954" s="51"/>
      <c r="HS954" s="51"/>
      <c r="HT954" s="51"/>
      <c r="HU954" s="51"/>
      <c r="HV954" s="51"/>
      <c r="HW954" s="51"/>
      <c r="HX954" s="51"/>
      <c r="HY954" s="51"/>
      <c r="HZ954" s="51"/>
      <c r="IA954" s="51"/>
      <c r="IB954" s="51"/>
      <c r="IC954" s="51"/>
      <c r="ID954" s="51"/>
      <c r="IE954" s="51"/>
      <c r="IF954" s="51"/>
      <c r="IG954" s="51"/>
      <c r="IH954" s="51"/>
      <c r="II954" s="51"/>
      <c r="IJ954" s="51"/>
      <c r="IK954" s="51"/>
      <c r="IL954" s="51"/>
      <c r="IM954" s="51"/>
      <c r="IN954" s="51"/>
      <c r="IO954" s="51"/>
      <c r="IP954" s="51"/>
      <c r="IQ954" s="51"/>
      <c r="IR954" s="51"/>
      <c r="IS954" s="51"/>
      <c r="IT954" s="51"/>
      <c r="IU954" s="51"/>
    </row>
    <row r="955" spans="1:255" ht="12.75" customHeight="1" x14ac:dyDescent="0.2">
      <c r="A955" s="61"/>
      <c r="B955" s="61"/>
      <c r="C955" s="61"/>
      <c r="D955" s="61"/>
      <c r="E955" s="6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51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  <c r="BN955" s="51"/>
      <c r="BO955" s="51"/>
      <c r="BP955" s="51"/>
      <c r="BQ955" s="51"/>
      <c r="BR955" s="51"/>
      <c r="BS955" s="51"/>
      <c r="BT955" s="51"/>
      <c r="BU955" s="51"/>
      <c r="BV955" s="51"/>
      <c r="BW955" s="51"/>
      <c r="BX955" s="51"/>
      <c r="BY955" s="51"/>
      <c r="BZ955" s="51"/>
      <c r="CA955" s="51"/>
      <c r="CB955" s="51"/>
      <c r="CC955" s="51"/>
      <c r="CD955" s="51"/>
      <c r="CE955" s="51"/>
      <c r="CF955" s="51"/>
      <c r="CG955" s="51"/>
      <c r="CH955" s="51"/>
      <c r="CI955" s="51"/>
      <c r="CJ955" s="51"/>
      <c r="CK955" s="51"/>
      <c r="CL955" s="51"/>
      <c r="CM955" s="51"/>
      <c r="CN955" s="51"/>
      <c r="CO955" s="51"/>
      <c r="CP955" s="51"/>
      <c r="CQ955" s="51"/>
      <c r="CR955" s="51"/>
      <c r="CS955" s="51"/>
      <c r="CT955" s="51"/>
      <c r="CU955" s="51"/>
      <c r="CV955" s="51"/>
      <c r="CW955" s="51"/>
      <c r="CX955" s="51"/>
      <c r="CY955" s="51"/>
      <c r="CZ955" s="51"/>
      <c r="DA955" s="51"/>
      <c r="DB955" s="51"/>
      <c r="DC955" s="51"/>
      <c r="DD955" s="51"/>
      <c r="DE955" s="51"/>
      <c r="DF955" s="51"/>
      <c r="DG955" s="51"/>
      <c r="DH955" s="51"/>
      <c r="DI955" s="51"/>
      <c r="DJ955" s="51"/>
      <c r="DK955" s="51"/>
      <c r="DL955" s="51"/>
      <c r="DM955" s="51"/>
      <c r="DN955" s="51"/>
      <c r="DO955" s="51"/>
      <c r="DP955" s="51"/>
      <c r="DQ955" s="51"/>
      <c r="DR955" s="51"/>
      <c r="DS955" s="51"/>
      <c r="DT955" s="51"/>
      <c r="DU955" s="51"/>
      <c r="DV955" s="51"/>
      <c r="DW955" s="51"/>
      <c r="DX955" s="51"/>
      <c r="DY955" s="51"/>
      <c r="DZ955" s="51"/>
      <c r="EA955" s="51"/>
      <c r="EB955" s="51"/>
      <c r="EC955" s="51"/>
      <c r="ED955" s="51"/>
      <c r="EE955" s="51"/>
      <c r="EF955" s="51"/>
      <c r="EG955" s="51"/>
      <c r="EH955" s="51"/>
      <c r="EI955" s="51"/>
      <c r="EJ955" s="51"/>
      <c r="EK955" s="51"/>
      <c r="EL955" s="51"/>
      <c r="EM955" s="51"/>
      <c r="EN955" s="51"/>
      <c r="EO955" s="51"/>
      <c r="EP955" s="51"/>
      <c r="EQ955" s="51"/>
      <c r="ER955" s="51"/>
      <c r="ES955" s="51"/>
      <c r="ET955" s="51"/>
      <c r="EU955" s="51"/>
      <c r="EV955" s="51"/>
      <c r="EW955" s="51"/>
      <c r="EX955" s="51"/>
      <c r="EY955" s="51"/>
      <c r="EZ955" s="51"/>
      <c r="FA955" s="51"/>
      <c r="FB955" s="51"/>
      <c r="FC955" s="51"/>
      <c r="FD955" s="51"/>
      <c r="FE955" s="51"/>
      <c r="FF955" s="51"/>
      <c r="FG955" s="51"/>
      <c r="FH955" s="51"/>
      <c r="FI955" s="51"/>
      <c r="FJ955" s="51"/>
      <c r="FK955" s="51"/>
      <c r="FL955" s="51"/>
      <c r="FM955" s="51"/>
      <c r="FN955" s="51"/>
      <c r="FO955" s="51"/>
      <c r="FP955" s="51"/>
      <c r="FQ955" s="51"/>
      <c r="FR955" s="51"/>
      <c r="FS955" s="51"/>
      <c r="FT955" s="51"/>
      <c r="FU955" s="51"/>
      <c r="FV955" s="51"/>
      <c r="FW955" s="51"/>
      <c r="FX955" s="51"/>
      <c r="FY955" s="51"/>
      <c r="FZ955" s="51"/>
      <c r="GA955" s="51"/>
      <c r="GB955" s="51"/>
      <c r="GC955" s="51"/>
      <c r="GD955" s="51"/>
      <c r="GE955" s="51"/>
      <c r="GF955" s="51"/>
      <c r="GG955" s="51"/>
      <c r="GH955" s="51"/>
      <c r="GI955" s="51"/>
      <c r="GJ955" s="51"/>
      <c r="GK955" s="51"/>
      <c r="GL955" s="51"/>
      <c r="GM955" s="51"/>
      <c r="GN955" s="51"/>
      <c r="GO955" s="51"/>
      <c r="GP955" s="51"/>
      <c r="GQ955" s="51"/>
      <c r="GR955" s="51"/>
      <c r="GS955" s="51"/>
      <c r="GT955" s="51"/>
      <c r="GU955" s="51"/>
      <c r="GV955" s="51"/>
      <c r="GW955" s="51"/>
      <c r="GX955" s="51"/>
      <c r="GY955" s="51"/>
      <c r="GZ955" s="51"/>
      <c r="HA955" s="51"/>
      <c r="HB955" s="51"/>
      <c r="HC955" s="51"/>
      <c r="HD955" s="51"/>
      <c r="HE955" s="51"/>
      <c r="HF955" s="51"/>
      <c r="HG955" s="51"/>
      <c r="HH955" s="51"/>
      <c r="HI955" s="51"/>
      <c r="HJ955" s="51"/>
      <c r="HK955" s="51"/>
      <c r="HL955" s="51"/>
      <c r="HM955" s="51"/>
      <c r="HN955" s="51"/>
      <c r="HO955" s="51"/>
      <c r="HP955" s="51"/>
      <c r="HQ955" s="51"/>
      <c r="HR955" s="51"/>
      <c r="HS955" s="51"/>
      <c r="HT955" s="51"/>
      <c r="HU955" s="51"/>
      <c r="HV955" s="51"/>
      <c r="HW955" s="51"/>
      <c r="HX955" s="51"/>
      <c r="HY955" s="51"/>
      <c r="HZ955" s="51"/>
      <c r="IA955" s="51"/>
      <c r="IB955" s="51"/>
      <c r="IC955" s="51"/>
      <c r="ID955" s="51"/>
      <c r="IE955" s="51"/>
      <c r="IF955" s="51"/>
      <c r="IG955" s="51"/>
      <c r="IH955" s="51"/>
      <c r="II955" s="51"/>
      <c r="IJ955" s="51"/>
      <c r="IK955" s="51"/>
      <c r="IL955" s="51"/>
      <c r="IM955" s="51"/>
      <c r="IN955" s="51"/>
      <c r="IO955" s="51"/>
      <c r="IP955" s="51"/>
      <c r="IQ955" s="51"/>
      <c r="IR955" s="51"/>
      <c r="IS955" s="51"/>
      <c r="IT955" s="51"/>
      <c r="IU955" s="51"/>
    </row>
    <row r="956" spans="1:255" ht="12.75" customHeight="1" x14ac:dyDescent="0.2">
      <c r="A956" s="61"/>
      <c r="B956" s="61"/>
      <c r="C956" s="61"/>
      <c r="D956" s="61"/>
      <c r="E956" s="6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51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  <c r="BN956" s="51"/>
      <c r="BO956" s="51"/>
      <c r="BP956" s="51"/>
      <c r="BQ956" s="51"/>
      <c r="BR956" s="51"/>
      <c r="BS956" s="51"/>
      <c r="BT956" s="51"/>
      <c r="BU956" s="51"/>
      <c r="BV956" s="51"/>
      <c r="BW956" s="51"/>
      <c r="BX956" s="51"/>
      <c r="BY956" s="51"/>
      <c r="BZ956" s="51"/>
      <c r="CA956" s="51"/>
      <c r="CB956" s="51"/>
      <c r="CC956" s="51"/>
      <c r="CD956" s="51"/>
      <c r="CE956" s="51"/>
      <c r="CF956" s="51"/>
      <c r="CG956" s="51"/>
      <c r="CH956" s="51"/>
      <c r="CI956" s="51"/>
      <c r="CJ956" s="51"/>
      <c r="CK956" s="51"/>
      <c r="CL956" s="51"/>
      <c r="CM956" s="51"/>
      <c r="CN956" s="51"/>
      <c r="CO956" s="51"/>
      <c r="CP956" s="51"/>
      <c r="CQ956" s="51"/>
      <c r="CR956" s="51"/>
      <c r="CS956" s="51"/>
      <c r="CT956" s="51"/>
      <c r="CU956" s="51"/>
      <c r="CV956" s="51"/>
      <c r="CW956" s="51"/>
      <c r="CX956" s="51"/>
      <c r="CY956" s="51"/>
      <c r="CZ956" s="51"/>
      <c r="DA956" s="51"/>
      <c r="DB956" s="51"/>
      <c r="DC956" s="51"/>
      <c r="DD956" s="51"/>
      <c r="DE956" s="51"/>
      <c r="DF956" s="51"/>
      <c r="DG956" s="51"/>
      <c r="DH956" s="51"/>
      <c r="DI956" s="51"/>
      <c r="DJ956" s="51"/>
      <c r="DK956" s="51"/>
      <c r="DL956" s="51"/>
      <c r="DM956" s="51"/>
      <c r="DN956" s="51"/>
      <c r="DO956" s="51"/>
      <c r="DP956" s="51"/>
      <c r="DQ956" s="51"/>
      <c r="DR956" s="51"/>
      <c r="DS956" s="51"/>
      <c r="DT956" s="51"/>
      <c r="DU956" s="51"/>
      <c r="DV956" s="51"/>
      <c r="DW956" s="51"/>
      <c r="DX956" s="51"/>
      <c r="DY956" s="51"/>
      <c r="DZ956" s="51"/>
      <c r="EA956" s="51"/>
      <c r="EB956" s="51"/>
      <c r="EC956" s="51"/>
      <c r="ED956" s="51"/>
      <c r="EE956" s="51"/>
      <c r="EF956" s="51"/>
      <c r="EG956" s="51"/>
      <c r="EH956" s="51"/>
      <c r="EI956" s="51"/>
      <c r="EJ956" s="51"/>
      <c r="EK956" s="51"/>
      <c r="EL956" s="51"/>
      <c r="EM956" s="51"/>
      <c r="EN956" s="51"/>
      <c r="EO956" s="51"/>
      <c r="EP956" s="51"/>
      <c r="EQ956" s="51"/>
      <c r="ER956" s="51"/>
      <c r="ES956" s="51"/>
      <c r="ET956" s="51"/>
      <c r="EU956" s="51"/>
      <c r="EV956" s="51"/>
      <c r="EW956" s="51"/>
      <c r="EX956" s="51"/>
      <c r="EY956" s="51"/>
      <c r="EZ956" s="51"/>
      <c r="FA956" s="51"/>
      <c r="FB956" s="51"/>
      <c r="FC956" s="51"/>
      <c r="FD956" s="51"/>
      <c r="FE956" s="51"/>
      <c r="FF956" s="51"/>
      <c r="FG956" s="51"/>
      <c r="FH956" s="51"/>
      <c r="FI956" s="51"/>
      <c r="FJ956" s="51"/>
      <c r="FK956" s="51"/>
      <c r="FL956" s="51"/>
      <c r="FM956" s="51"/>
      <c r="FN956" s="51"/>
      <c r="FO956" s="51"/>
      <c r="FP956" s="51"/>
      <c r="FQ956" s="51"/>
      <c r="FR956" s="51"/>
      <c r="FS956" s="51"/>
      <c r="FT956" s="51"/>
      <c r="FU956" s="51"/>
      <c r="FV956" s="51"/>
      <c r="FW956" s="51"/>
      <c r="FX956" s="51"/>
      <c r="FY956" s="51"/>
      <c r="FZ956" s="51"/>
      <c r="GA956" s="51"/>
      <c r="GB956" s="51"/>
      <c r="GC956" s="51"/>
      <c r="GD956" s="51"/>
      <c r="GE956" s="51"/>
      <c r="GF956" s="51"/>
      <c r="GG956" s="51"/>
      <c r="GH956" s="51"/>
      <c r="GI956" s="51"/>
      <c r="GJ956" s="51"/>
      <c r="GK956" s="51"/>
      <c r="GL956" s="51"/>
      <c r="GM956" s="51"/>
      <c r="GN956" s="51"/>
      <c r="GO956" s="51"/>
      <c r="GP956" s="51"/>
      <c r="GQ956" s="51"/>
      <c r="GR956" s="51"/>
      <c r="GS956" s="51"/>
      <c r="GT956" s="51"/>
      <c r="GU956" s="51"/>
      <c r="GV956" s="51"/>
      <c r="GW956" s="51"/>
      <c r="GX956" s="51"/>
      <c r="GY956" s="51"/>
      <c r="GZ956" s="51"/>
      <c r="HA956" s="51"/>
      <c r="HB956" s="51"/>
      <c r="HC956" s="51"/>
      <c r="HD956" s="51"/>
      <c r="HE956" s="51"/>
      <c r="HF956" s="51"/>
      <c r="HG956" s="51"/>
      <c r="HH956" s="51"/>
      <c r="HI956" s="51"/>
      <c r="HJ956" s="51"/>
      <c r="HK956" s="51"/>
      <c r="HL956" s="51"/>
      <c r="HM956" s="51"/>
      <c r="HN956" s="51"/>
      <c r="HO956" s="51"/>
      <c r="HP956" s="51"/>
      <c r="HQ956" s="51"/>
      <c r="HR956" s="51"/>
      <c r="HS956" s="51"/>
      <c r="HT956" s="51"/>
      <c r="HU956" s="51"/>
      <c r="HV956" s="51"/>
      <c r="HW956" s="51"/>
      <c r="HX956" s="51"/>
      <c r="HY956" s="51"/>
      <c r="HZ956" s="51"/>
      <c r="IA956" s="51"/>
      <c r="IB956" s="51"/>
      <c r="IC956" s="51"/>
      <c r="ID956" s="51"/>
      <c r="IE956" s="51"/>
      <c r="IF956" s="51"/>
      <c r="IG956" s="51"/>
      <c r="IH956" s="51"/>
      <c r="II956" s="51"/>
      <c r="IJ956" s="51"/>
      <c r="IK956" s="51"/>
      <c r="IL956" s="51"/>
      <c r="IM956" s="51"/>
      <c r="IN956" s="51"/>
      <c r="IO956" s="51"/>
      <c r="IP956" s="51"/>
      <c r="IQ956" s="51"/>
      <c r="IR956" s="51"/>
      <c r="IS956" s="51"/>
      <c r="IT956" s="51"/>
      <c r="IU956" s="51"/>
    </row>
    <row r="957" spans="1:255" ht="12.75" customHeight="1" x14ac:dyDescent="0.2">
      <c r="A957" s="61"/>
      <c r="B957" s="61"/>
      <c r="C957" s="61"/>
      <c r="D957" s="61"/>
      <c r="E957" s="6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51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  <c r="BN957" s="51"/>
      <c r="BO957" s="51"/>
      <c r="BP957" s="51"/>
      <c r="BQ957" s="51"/>
      <c r="BR957" s="51"/>
      <c r="BS957" s="51"/>
      <c r="BT957" s="51"/>
      <c r="BU957" s="51"/>
      <c r="BV957" s="51"/>
      <c r="BW957" s="51"/>
      <c r="BX957" s="51"/>
      <c r="BY957" s="51"/>
      <c r="BZ957" s="51"/>
      <c r="CA957" s="51"/>
      <c r="CB957" s="51"/>
      <c r="CC957" s="51"/>
      <c r="CD957" s="51"/>
      <c r="CE957" s="51"/>
      <c r="CF957" s="51"/>
      <c r="CG957" s="51"/>
      <c r="CH957" s="51"/>
      <c r="CI957" s="51"/>
      <c r="CJ957" s="51"/>
      <c r="CK957" s="51"/>
      <c r="CL957" s="51"/>
      <c r="CM957" s="51"/>
      <c r="CN957" s="51"/>
      <c r="CO957" s="51"/>
      <c r="CP957" s="51"/>
      <c r="CQ957" s="51"/>
      <c r="CR957" s="51"/>
      <c r="CS957" s="51"/>
      <c r="CT957" s="51"/>
      <c r="CU957" s="51"/>
      <c r="CV957" s="51"/>
      <c r="CW957" s="51"/>
      <c r="CX957" s="51"/>
      <c r="CY957" s="51"/>
      <c r="CZ957" s="51"/>
      <c r="DA957" s="51"/>
      <c r="DB957" s="51"/>
      <c r="DC957" s="51"/>
      <c r="DD957" s="51"/>
      <c r="DE957" s="51"/>
      <c r="DF957" s="51"/>
      <c r="DG957" s="51"/>
      <c r="DH957" s="51"/>
      <c r="DI957" s="51"/>
      <c r="DJ957" s="51"/>
      <c r="DK957" s="51"/>
      <c r="DL957" s="51"/>
      <c r="DM957" s="51"/>
      <c r="DN957" s="51"/>
      <c r="DO957" s="51"/>
      <c r="DP957" s="51"/>
      <c r="DQ957" s="51"/>
      <c r="DR957" s="51"/>
      <c r="DS957" s="51"/>
      <c r="DT957" s="51"/>
      <c r="DU957" s="51"/>
      <c r="DV957" s="51"/>
      <c r="DW957" s="51"/>
      <c r="DX957" s="51"/>
      <c r="DY957" s="51"/>
      <c r="DZ957" s="51"/>
      <c r="EA957" s="51"/>
      <c r="EB957" s="51"/>
      <c r="EC957" s="51"/>
      <c r="ED957" s="51"/>
      <c r="EE957" s="51"/>
      <c r="EF957" s="51"/>
      <c r="EG957" s="51"/>
      <c r="EH957" s="51"/>
      <c r="EI957" s="51"/>
      <c r="EJ957" s="51"/>
      <c r="EK957" s="51"/>
      <c r="EL957" s="51"/>
      <c r="EM957" s="51"/>
      <c r="EN957" s="51"/>
      <c r="EO957" s="51"/>
      <c r="EP957" s="51"/>
      <c r="EQ957" s="51"/>
      <c r="ER957" s="51"/>
      <c r="ES957" s="51"/>
      <c r="ET957" s="51"/>
      <c r="EU957" s="51"/>
      <c r="EV957" s="51"/>
      <c r="EW957" s="51"/>
      <c r="EX957" s="51"/>
      <c r="EY957" s="51"/>
      <c r="EZ957" s="51"/>
      <c r="FA957" s="51"/>
      <c r="FB957" s="51"/>
      <c r="FC957" s="51"/>
      <c r="FD957" s="51"/>
      <c r="FE957" s="51"/>
      <c r="FF957" s="51"/>
      <c r="FG957" s="51"/>
      <c r="FH957" s="51"/>
      <c r="FI957" s="51"/>
      <c r="FJ957" s="51"/>
      <c r="FK957" s="51"/>
      <c r="FL957" s="51"/>
      <c r="FM957" s="51"/>
      <c r="FN957" s="51"/>
      <c r="FO957" s="51"/>
      <c r="FP957" s="51"/>
      <c r="FQ957" s="51"/>
      <c r="FR957" s="51"/>
      <c r="FS957" s="51"/>
      <c r="FT957" s="51"/>
      <c r="FU957" s="51"/>
      <c r="FV957" s="51"/>
      <c r="FW957" s="51"/>
      <c r="FX957" s="51"/>
      <c r="FY957" s="51"/>
      <c r="FZ957" s="51"/>
      <c r="GA957" s="51"/>
      <c r="GB957" s="51"/>
      <c r="GC957" s="51"/>
      <c r="GD957" s="51"/>
      <c r="GE957" s="51"/>
      <c r="GF957" s="51"/>
      <c r="GG957" s="51"/>
      <c r="GH957" s="51"/>
      <c r="GI957" s="51"/>
      <c r="GJ957" s="51"/>
      <c r="GK957" s="51"/>
      <c r="GL957" s="51"/>
      <c r="GM957" s="51"/>
      <c r="GN957" s="51"/>
      <c r="GO957" s="51"/>
      <c r="GP957" s="51"/>
      <c r="GQ957" s="51"/>
      <c r="GR957" s="51"/>
      <c r="GS957" s="51"/>
      <c r="GT957" s="51"/>
      <c r="GU957" s="51"/>
      <c r="GV957" s="51"/>
      <c r="GW957" s="51"/>
      <c r="GX957" s="51"/>
      <c r="GY957" s="51"/>
      <c r="GZ957" s="51"/>
      <c r="HA957" s="51"/>
      <c r="HB957" s="51"/>
      <c r="HC957" s="51"/>
      <c r="HD957" s="51"/>
      <c r="HE957" s="51"/>
      <c r="HF957" s="51"/>
      <c r="HG957" s="51"/>
      <c r="HH957" s="51"/>
      <c r="HI957" s="51"/>
      <c r="HJ957" s="51"/>
      <c r="HK957" s="51"/>
      <c r="HL957" s="51"/>
      <c r="HM957" s="51"/>
      <c r="HN957" s="51"/>
      <c r="HO957" s="51"/>
      <c r="HP957" s="51"/>
      <c r="HQ957" s="51"/>
      <c r="HR957" s="51"/>
      <c r="HS957" s="51"/>
      <c r="HT957" s="51"/>
      <c r="HU957" s="51"/>
      <c r="HV957" s="51"/>
      <c r="HW957" s="51"/>
      <c r="HX957" s="51"/>
      <c r="HY957" s="51"/>
      <c r="HZ957" s="51"/>
      <c r="IA957" s="51"/>
      <c r="IB957" s="51"/>
      <c r="IC957" s="51"/>
      <c r="ID957" s="51"/>
      <c r="IE957" s="51"/>
      <c r="IF957" s="51"/>
      <c r="IG957" s="51"/>
      <c r="IH957" s="51"/>
      <c r="II957" s="51"/>
      <c r="IJ957" s="51"/>
      <c r="IK957" s="51"/>
      <c r="IL957" s="51"/>
      <c r="IM957" s="51"/>
      <c r="IN957" s="51"/>
      <c r="IO957" s="51"/>
      <c r="IP957" s="51"/>
      <c r="IQ957" s="51"/>
      <c r="IR957" s="51"/>
      <c r="IS957" s="51"/>
      <c r="IT957" s="51"/>
      <c r="IU957" s="51"/>
    </row>
    <row r="958" spans="1:255" ht="12.75" customHeight="1" x14ac:dyDescent="0.2">
      <c r="A958" s="61"/>
      <c r="B958" s="61"/>
      <c r="C958" s="61"/>
      <c r="D958" s="61"/>
      <c r="E958" s="6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51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  <c r="BW958" s="51"/>
      <c r="BX958" s="51"/>
      <c r="BY958" s="51"/>
      <c r="BZ958" s="51"/>
      <c r="CA958" s="51"/>
      <c r="CB958" s="51"/>
      <c r="CC958" s="51"/>
      <c r="CD958" s="51"/>
      <c r="CE958" s="51"/>
      <c r="CF958" s="51"/>
      <c r="CG958" s="51"/>
      <c r="CH958" s="51"/>
      <c r="CI958" s="51"/>
      <c r="CJ958" s="51"/>
      <c r="CK958" s="51"/>
      <c r="CL958" s="51"/>
      <c r="CM958" s="51"/>
      <c r="CN958" s="51"/>
      <c r="CO958" s="51"/>
      <c r="CP958" s="51"/>
      <c r="CQ958" s="51"/>
      <c r="CR958" s="51"/>
      <c r="CS958" s="51"/>
      <c r="CT958" s="51"/>
      <c r="CU958" s="51"/>
      <c r="CV958" s="51"/>
      <c r="CW958" s="51"/>
      <c r="CX958" s="51"/>
      <c r="CY958" s="51"/>
      <c r="CZ958" s="51"/>
      <c r="DA958" s="51"/>
      <c r="DB958" s="51"/>
      <c r="DC958" s="51"/>
      <c r="DD958" s="51"/>
      <c r="DE958" s="51"/>
      <c r="DF958" s="51"/>
      <c r="DG958" s="51"/>
      <c r="DH958" s="51"/>
      <c r="DI958" s="51"/>
      <c r="DJ958" s="51"/>
      <c r="DK958" s="51"/>
      <c r="DL958" s="51"/>
      <c r="DM958" s="51"/>
      <c r="DN958" s="51"/>
      <c r="DO958" s="51"/>
      <c r="DP958" s="51"/>
      <c r="DQ958" s="51"/>
      <c r="DR958" s="51"/>
      <c r="DS958" s="51"/>
      <c r="DT958" s="51"/>
      <c r="DU958" s="51"/>
      <c r="DV958" s="51"/>
      <c r="DW958" s="51"/>
      <c r="DX958" s="51"/>
      <c r="DY958" s="51"/>
      <c r="DZ958" s="51"/>
      <c r="EA958" s="51"/>
      <c r="EB958" s="51"/>
      <c r="EC958" s="51"/>
      <c r="ED958" s="51"/>
      <c r="EE958" s="51"/>
      <c r="EF958" s="51"/>
      <c r="EG958" s="51"/>
      <c r="EH958" s="51"/>
      <c r="EI958" s="51"/>
      <c r="EJ958" s="51"/>
      <c r="EK958" s="51"/>
      <c r="EL958" s="51"/>
      <c r="EM958" s="51"/>
      <c r="EN958" s="51"/>
      <c r="EO958" s="51"/>
      <c r="EP958" s="51"/>
      <c r="EQ958" s="51"/>
      <c r="ER958" s="51"/>
      <c r="ES958" s="51"/>
      <c r="ET958" s="51"/>
      <c r="EU958" s="51"/>
      <c r="EV958" s="51"/>
      <c r="EW958" s="51"/>
      <c r="EX958" s="51"/>
      <c r="EY958" s="51"/>
      <c r="EZ958" s="51"/>
      <c r="FA958" s="51"/>
      <c r="FB958" s="51"/>
      <c r="FC958" s="51"/>
      <c r="FD958" s="51"/>
      <c r="FE958" s="51"/>
      <c r="FF958" s="51"/>
      <c r="FG958" s="51"/>
      <c r="FH958" s="51"/>
      <c r="FI958" s="51"/>
      <c r="FJ958" s="51"/>
      <c r="FK958" s="51"/>
      <c r="FL958" s="51"/>
      <c r="FM958" s="51"/>
      <c r="FN958" s="51"/>
      <c r="FO958" s="51"/>
      <c r="FP958" s="51"/>
      <c r="FQ958" s="51"/>
      <c r="FR958" s="51"/>
      <c r="FS958" s="51"/>
      <c r="FT958" s="51"/>
      <c r="FU958" s="51"/>
      <c r="FV958" s="51"/>
      <c r="FW958" s="51"/>
      <c r="FX958" s="51"/>
      <c r="FY958" s="51"/>
      <c r="FZ958" s="51"/>
      <c r="GA958" s="51"/>
      <c r="GB958" s="51"/>
      <c r="GC958" s="51"/>
      <c r="GD958" s="51"/>
      <c r="GE958" s="51"/>
      <c r="GF958" s="51"/>
      <c r="GG958" s="51"/>
      <c r="GH958" s="51"/>
      <c r="GI958" s="51"/>
      <c r="GJ958" s="51"/>
      <c r="GK958" s="51"/>
      <c r="GL958" s="51"/>
      <c r="GM958" s="51"/>
      <c r="GN958" s="51"/>
      <c r="GO958" s="51"/>
      <c r="GP958" s="51"/>
      <c r="GQ958" s="51"/>
      <c r="GR958" s="51"/>
      <c r="GS958" s="51"/>
      <c r="GT958" s="51"/>
      <c r="GU958" s="51"/>
      <c r="GV958" s="51"/>
      <c r="GW958" s="51"/>
      <c r="GX958" s="51"/>
      <c r="GY958" s="51"/>
      <c r="GZ958" s="51"/>
      <c r="HA958" s="51"/>
      <c r="HB958" s="51"/>
      <c r="HC958" s="51"/>
      <c r="HD958" s="51"/>
      <c r="HE958" s="51"/>
      <c r="HF958" s="51"/>
      <c r="HG958" s="51"/>
      <c r="HH958" s="51"/>
      <c r="HI958" s="51"/>
      <c r="HJ958" s="51"/>
      <c r="HK958" s="51"/>
      <c r="HL958" s="51"/>
      <c r="HM958" s="51"/>
      <c r="HN958" s="51"/>
      <c r="HO958" s="51"/>
      <c r="HP958" s="51"/>
      <c r="HQ958" s="51"/>
      <c r="HR958" s="51"/>
      <c r="HS958" s="51"/>
      <c r="HT958" s="51"/>
      <c r="HU958" s="51"/>
      <c r="HV958" s="51"/>
      <c r="HW958" s="51"/>
      <c r="HX958" s="51"/>
      <c r="HY958" s="51"/>
      <c r="HZ958" s="51"/>
      <c r="IA958" s="51"/>
      <c r="IB958" s="51"/>
      <c r="IC958" s="51"/>
      <c r="ID958" s="51"/>
      <c r="IE958" s="51"/>
      <c r="IF958" s="51"/>
      <c r="IG958" s="51"/>
      <c r="IH958" s="51"/>
      <c r="II958" s="51"/>
      <c r="IJ958" s="51"/>
      <c r="IK958" s="51"/>
      <c r="IL958" s="51"/>
      <c r="IM958" s="51"/>
      <c r="IN958" s="51"/>
      <c r="IO958" s="51"/>
      <c r="IP958" s="51"/>
      <c r="IQ958" s="51"/>
      <c r="IR958" s="51"/>
      <c r="IS958" s="51"/>
      <c r="IT958" s="51"/>
      <c r="IU958" s="51"/>
    </row>
    <row r="959" spans="1:255" ht="12.75" customHeight="1" x14ac:dyDescent="0.2">
      <c r="A959" s="61"/>
      <c r="B959" s="61"/>
      <c r="C959" s="61"/>
      <c r="D959" s="61"/>
      <c r="E959" s="6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  <c r="BN959" s="51"/>
      <c r="BO959" s="51"/>
      <c r="BP959" s="51"/>
      <c r="BQ959" s="51"/>
      <c r="BR959" s="51"/>
      <c r="BS959" s="51"/>
      <c r="BT959" s="51"/>
      <c r="BU959" s="51"/>
      <c r="BV959" s="51"/>
      <c r="BW959" s="51"/>
      <c r="BX959" s="51"/>
      <c r="BY959" s="51"/>
      <c r="BZ959" s="51"/>
      <c r="CA959" s="51"/>
      <c r="CB959" s="51"/>
      <c r="CC959" s="51"/>
      <c r="CD959" s="51"/>
      <c r="CE959" s="51"/>
      <c r="CF959" s="51"/>
      <c r="CG959" s="51"/>
      <c r="CH959" s="51"/>
      <c r="CI959" s="51"/>
      <c r="CJ959" s="51"/>
      <c r="CK959" s="51"/>
      <c r="CL959" s="51"/>
      <c r="CM959" s="51"/>
      <c r="CN959" s="51"/>
      <c r="CO959" s="51"/>
      <c r="CP959" s="51"/>
      <c r="CQ959" s="51"/>
      <c r="CR959" s="51"/>
      <c r="CS959" s="51"/>
      <c r="CT959" s="51"/>
      <c r="CU959" s="51"/>
      <c r="CV959" s="51"/>
      <c r="CW959" s="51"/>
      <c r="CX959" s="51"/>
      <c r="CY959" s="51"/>
      <c r="CZ959" s="51"/>
      <c r="DA959" s="51"/>
      <c r="DB959" s="51"/>
      <c r="DC959" s="51"/>
      <c r="DD959" s="51"/>
      <c r="DE959" s="51"/>
      <c r="DF959" s="51"/>
      <c r="DG959" s="51"/>
      <c r="DH959" s="51"/>
      <c r="DI959" s="51"/>
      <c r="DJ959" s="51"/>
      <c r="DK959" s="51"/>
      <c r="DL959" s="51"/>
      <c r="DM959" s="51"/>
      <c r="DN959" s="51"/>
      <c r="DO959" s="51"/>
      <c r="DP959" s="51"/>
      <c r="DQ959" s="51"/>
      <c r="DR959" s="51"/>
      <c r="DS959" s="51"/>
      <c r="DT959" s="51"/>
      <c r="DU959" s="51"/>
      <c r="DV959" s="51"/>
      <c r="DW959" s="51"/>
      <c r="DX959" s="51"/>
      <c r="DY959" s="51"/>
      <c r="DZ959" s="51"/>
      <c r="EA959" s="51"/>
      <c r="EB959" s="51"/>
      <c r="EC959" s="51"/>
      <c r="ED959" s="51"/>
      <c r="EE959" s="51"/>
      <c r="EF959" s="51"/>
      <c r="EG959" s="51"/>
      <c r="EH959" s="51"/>
      <c r="EI959" s="51"/>
      <c r="EJ959" s="51"/>
      <c r="EK959" s="51"/>
      <c r="EL959" s="51"/>
      <c r="EM959" s="51"/>
      <c r="EN959" s="51"/>
      <c r="EO959" s="51"/>
      <c r="EP959" s="51"/>
      <c r="EQ959" s="51"/>
      <c r="ER959" s="51"/>
      <c r="ES959" s="51"/>
      <c r="ET959" s="51"/>
      <c r="EU959" s="51"/>
      <c r="EV959" s="51"/>
      <c r="EW959" s="51"/>
      <c r="EX959" s="51"/>
      <c r="EY959" s="51"/>
      <c r="EZ959" s="51"/>
      <c r="FA959" s="51"/>
      <c r="FB959" s="51"/>
      <c r="FC959" s="51"/>
      <c r="FD959" s="51"/>
      <c r="FE959" s="51"/>
      <c r="FF959" s="51"/>
      <c r="FG959" s="51"/>
      <c r="FH959" s="51"/>
      <c r="FI959" s="51"/>
      <c r="FJ959" s="51"/>
      <c r="FK959" s="51"/>
      <c r="FL959" s="51"/>
      <c r="FM959" s="51"/>
      <c r="FN959" s="51"/>
      <c r="FO959" s="51"/>
      <c r="FP959" s="51"/>
      <c r="FQ959" s="51"/>
      <c r="FR959" s="51"/>
      <c r="FS959" s="51"/>
      <c r="FT959" s="51"/>
      <c r="FU959" s="51"/>
      <c r="FV959" s="51"/>
      <c r="FW959" s="51"/>
      <c r="FX959" s="51"/>
      <c r="FY959" s="51"/>
      <c r="FZ959" s="51"/>
      <c r="GA959" s="51"/>
      <c r="GB959" s="51"/>
      <c r="GC959" s="51"/>
      <c r="GD959" s="51"/>
      <c r="GE959" s="51"/>
      <c r="GF959" s="51"/>
      <c r="GG959" s="51"/>
      <c r="GH959" s="51"/>
      <c r="GI959" s="51"/>
      <c r="GJ959" s="51"/>
      <c r="GK959" s="51"/>
      <c r="GL959" s="51"/>
      <c r="GM959" s="51"/>
      <c r="GN959" s="51"/>
      <c r="GO959" s="51"/>
      <c r="GP959" s="51"/>
      <c r="GQ959" s="51"/>
      <c r="GR959" s="51"/>
      <c r="GS959" s="51"/>
      <c r="GT959" s="51"/>
      <c r="GU959" s="51"/>
      <c r="GV959" s="51"/>
      <c r="GW959" s="51"/>
      <c r="GX959" s="51"/>
      <c r="GY959" s="51"/>
      <c r="GZ959" s="51"/>
      <c r="HA959" s="51"/>
      <c r="HB959" s="51"/>
      <c r="HC959" s="51"/>
      <c r="HD959" s="51"/>
      <c r="HE959" s="51"/>
      <c r="HF959" s="51"/>
      <c r="HG959" s="51"/>
      <c r="HH959" s="51"/>
      <c r="HI959" s="51"/>
      <c r="HJ959" s="51"/>
      <c r="HK959" s="51"/>
      <c r="HL959" s="51"/>
      <c r="HM959" s="51"/>
      <c r="HN959" s="51"/>
      <c r="HO959" s="51"/>
      <c r="HP959" s="51"/>
      <c r="HQ959" s="51"/>
      <c r="HR959" s="51"/>
      <c r="HS959" s="51"/>
      <c r="HT959" s="51"/>
      <c r="HU959" s="51"/>
      <c r="HV959" s="51"/>
      <c r="HW959" s="51"/>
      <c r="HX959" s="51"/>
      <c r="HY959" s="51"/>
      <c r="HZ959" s="51"/>
      <c r="IA959" s="51"/>
      <c r="IB959" s="51"/>
      <c r="IC959" s="51"/>
      <c r="ID959" s="51"/>
      <c r="IE959" s="51"/>
      <c r="IF959" s="51"/>
      <c r="IG959" s="51"/>
      <c r="IH959" s="51"/>
      <c r="II959" s="51"/>
      <c r="IJ959" s="51"/>
      <c r="IK959" s="51"/>
      <c r="IL959" s="51"/>
      <c r="IM959" s="51"/>
      <c r="IN959" s="51"/>
      <c r="IO959" s="51"/>
      <c r="IP959" s="51"/>
      <c r="IQ959" s="51"/>
      <c r="IR959" s="51"/>
      <c r="IS959" s="51"/>
      <c r="IT959" s="51"/>
      <c r="IU959" s="51"/>
    </row>
    <row r="960" spans="1:255" ht="12.75" customHeight="1" x14ac:dyDescent="0.2">
      <c r="A960" s="61"/>
      <c r="B960" s="61"/>
      <c r="C960" s="61"/>
      <c r="D960" s="61"/>
      <c r="E960" s="6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51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  <c r="BN960" s="51"/>
      <c r="BO960" s="51"/>
      <c r="BP960" s="51"/>
      <c r="BQ960" s="51"/>
      <c r="BR960" s="51"/>
      <c r="BS960" s="51"/>
      <c r="BT960" s="51"/>
      <c r="BU960" s="51"/>
      <c r="BV960" s="51"/>
      <c r="BW960" s="51"/>
      <c r="BX960" s="51"/>
      <c r="BY960" s="51"/>
      <c r="BZ960" s="51"/>
      <c r="CA960" s="51"/>
      <c r="CB960" s="51"/>
      <c r="CC960" s="51"/>
      <c r="CD960" s="51"/>
      <c r="CE960" s="51"/>
      <c r="CF960" s="51"/>
      <c r="CG960" s="51"/>
      <c r="CH960" s="51"/>
      <c r="CI960" s="51"/>
      <c r="CJ960" s="51"/>
      <c r="CK960" s="51"/>
      <c r="CL960" s="51"/>
      <c r="CM960" s="51"/>
      <c r="CN960" s="51"/>
      <c r="CO960" s="51"/>
      <c r="CP960" s="51"/>
      <c r="CQ960" s="51"/>
      <c r="CR960" s="51"/>
      <c r="CS960" s="51"/>
      <c r="CT960" s="51"/>
      <c r="CU960" s="51"/>
      <c r="CV960" s="51"/>
      <c r="CW960" s="51"/>
      <c r="CX960" s="51"/>
      <c r="CY960" s="51"/>
      <c r="CZ960" s="51"/>
      <c r="DA960" s="51"/>
      <c r="DB960" s="51"/>
      <c r="DC960" s="51"/>
      <c r="DD960" s="51"/>
      <c r="DE960" s="51"/>
      <c r="DF960" s="51"/>
      <c r="DG960" s="51"/>
      <c r="DH960" s="51"/>
      <c r="DI960" s="51"/>
      <c r="DJ960" s="51"/>
      <c r="DK960" s="51"/>
      <c r="DL960" s="51"/>
      <c r="DM960" s="51"/>
      <c r="DN960" s="51"/>
      <c r="DO960" s="51"/>
      <c r="DP960" s="51"/>
      <c r="DQ960" s="51"/>
      <c r="DR960" s="51"/>
      <c r="DS960" s="51"/>
      <c r="DT960" s="51"/>
      <c r="DU960" s="51"/>
      <c r="DV960" s="51"/>
      <c r="DW960" s="51"/>
      <c r="DX960" s="51"/>
      <c r="DY960" s="51"/>
      <c r="DZ960" s="51"/>
      <c r="EA960" s="51"/>
      <c r="EB960" s="51"/>
      <c r="EC960" s="51"/>
      <c r="ED960" s="51"/>
      <c r="EE960" s="51"/>
      <c r="EF960" s="51"/>
      <c r="EG960" s="51"/>
      <c r="EH960" s="51"/>
      <c r="EI960" s="51"/>
      <c r="EJ960" s="51"/>
      <c r="EK960" s="51"/>
      <c r="EL960" s="51"/>
      <c r="EM960" s="51"/>
      <c r="EN960" s="51"/>
      <c r="EO960" s="51"/>
      <c r="EP960" s="51"/>
      <c r="EQ960" s="51"/>
      <c r="ER960" s="51"/>
      <c r="ES960" s="51"/>
      <c r="ET960" s="51"/>
      <c r="EU960" s="51"/>
      <c r="EV960" s="51"/>
      <c r="EW960" s="51"/>
      <c r="EX960" s="51"/>
      <c r="EY960" s="51"/>
      <c r="EZ960" s="51"/>
      <c r="FA960" s="51"/>
      <c r="FB960" s="51"/>
      <c r="FC960" s="51"/>
      <c r="FD960" s="51"/>
      <c r="FE960" s="51"/>
      <c r="FF960" s="51"/>
      <c r="FG960" s="51"/>
      <c r="FH960" s="51"/>
      <c r="FI960" s="51"/>
      <c r="FJ960" s="51"/>
      <c r="FK960" s="51"/>
      <c r="FL960" s="51"/>
      <c r="FM960" s="51"/>
      <c r="FN960" s="51"/>
      <c r="FO960" s="51"/>
      <c r="FP960" s="51"/>
      <c r="FQ960" s="51"/>
      <c r="FR960" s="51"/>
      <c r="FS960" s="51"/>
      <c r="FT960" s="51"/>
      <c r="FU960" s="51"/>
      <c r="FV960" s="51"/>
      <c r="FW960" s="51"/>
      <c r="FX960" s="51"/>
      <c r="FY960" s="51"/>
      <c r="FZ960" s="51"/>
      <c r="GA960" s="51"/>
      <c r="GB960" s="51"/>
      <c r="GC960" s="51"/>
      <c r="GD960" s="51"/>
      <c r="GE960" s="51"/>
      <c r="GF960" s="51"/>
      <c r="GG960" s="51"/>
      <c r="GH960" s="51"/>
      <c r="GI960" s="51"/>
      <c r="GJ960" s="51"/>
      <c r="GK960" s="51"/>
      <c r="GL960" s="51"/>
      <c r="GM960" s="51"/>
      <c r="GN960" s="51"/>
      <c r="GO960" s="51"/>
      <c r="GP960" s="51"/>
      <c r="GQ960" s="51"/>
      <c r="GR960" s="51"/>
      <c r="GS960" s="51"/>
      <c r="GT960" s="51"/>
      <c r="GU960" s="51"/>
      <c r="GV960" s="51"/>
      <c r="GW960" s="51"/>
      <c r="GX960" s="51"/>
      <c r="GY960" s="51"/>
      <c r="GZ960" s="51"/>
      <c r="HA960" s="51"/>
      <c r="HB960" s="51"/>
      <c r="HC960" s="51"/>
      <c r="HD960" s="51"/>
      <c r="HE960" s="51"/>
      <c r="HF960" s="51"/>
      <c r="HG960" s="51"/>
      <c r="HH960" s="51"/>
      <c r="HI960" s="51"/>
      <c r="HJ960" s="51"/>
      <c r="HK960" s="51"/>
      <c r="HL960" s="51"/>
      <c r="HM960" s="51"/>
      <c r="HN960" s="51"/>
      <c r="HO960" s="51"/>
      <c r="HP960" s="51"/>
      <c r="HQ960" s="51"/>
      <c r="HR960" s="51"/>
      <c r="HS960" s="51"/>
      <c r="HT960" s="51"/>
      <c r="HU960" s="51"/>
      <c r="HV960" s="51"/>
      <c r="HW960" s="51"/>
      <c r="HX960" s="51"/>
      <c r="HY960" s="51"/>
      <c r="HZ960" s="51"/>
      <c r="IA960" s="51"/>
      <c r="IB960" s="51"/>
      <c r="IC960" s="51"/>
      <c r="ID960" s="51"/>
      <c r="IE960" s="51"/>
      <c r="IF960" s="51"/>
      <c r="IG960" s="51"/>
      <c r="IH960" s="51"/>
      <c r="II960" s="51"/>
      <c r="IJ960" s="51"/>
      <c r="IK960" s="51"/>
      <c r="IL960" s="51"/>
      <c r="IM960" s="51"/>
      <c r="IN960" s="51"/>
      <c r="IO960" s="51"/>
      <c r="IP960" s="51"/>
      <c r="IQ960" s="51"/>
      <c r="IR960" s="51"/>
      <c r="IS960" s="51"/>
      <c r="IT960" s="51"/>
      <c r="IU960" s="51"/>
    </row>
    <row r="961" spans="1:255" ht="12.75" customHeight="1" x14ac:dyDescent="0.2">
      <c r="A961" s="61"/>
      <c r="B961" s="61"/>
      <c r="C961" s="61"/>
      <c r="D961" s="61"/>
      <c r="E961" s="6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51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  <c r="BN961" s="51"/>
      <c r="BO961" s="51"/>
      <c r="BP961" s="51"/>
      <c r="BQ961" s="51"/>
      <c r="BR961" s="51"/>
      <c r="BS961" s="51"/>
      <c r="BT961" s="51"/>
      <c r="BU961" s="51"/>
      <c r="BV961" s="51"/>
      <c r="BW961" s="51"/>
      <c r="BX961" s="51"/>
      <c r="BY961" s="51"/>
      <c r="BZ961" s="51"/>
      <c r="CA961" s="51"/>
      <c r="CB961" s="51"/>
      <c r="CC961" s="51"/>
      <c r="CD961" s="51"/>
      <c r="CE961" s="51"/>
      <c r="CF961" s="51"/>
      <c r="CG961" s="51"/>
      <c r="CH961" s="51"/>
      <c r="CI961" s="51"/>
      <c r="CJ961" s="51"/>
      <c r="CK961" s="51"/>
      <c r="CL961" s="51"/>
      <c r="CM961" s="51"/>
      <c r="CN961" s="51"/>
      <c r="CO961" s="51"/>
      <c r="CP961" s="51"/>
      <c r="CQ961" s="51"/>
      <c r="CR961" s="51"/>
      <c r="CS961" s="51"/>
      <c r="CT961" s="51"/>
      <c r="CU961" s="51"/>
      <c r="CV961" s="51"/>
      <c r="CW961" s="51"/>
      <c r="CX961" s="51"/>
      <c r="CY961" s="51"/>
      <c r="CZ961" s="51"/>
      <c r="DA961" s="51"/>
      <c r="DB961" s="51"/>
      <c r="DC961" s="51"/>
      <c r="DD961" s="51"/>
      <c r="DE961" s="51"/>
      <c r="DF961" s="51"/>
      <c r="DG961" s="51"/>
      <c r="DH961" s="51"/>
      <c r="DI961" s="51"/>
      <c r="DJ961" s="51"/>
      <c r="DK961" s="51"/>
      <c r="DL961" s="51"/>
      <c r="DM961" s="51"/>
      <c r="DN961" s="51"/>
      <c r="DO961" s="51"/>
      <c r="DP961" s="51"/>
      <c r="DQ961" s="51"/>
      <c r="DR961" s="51"/>
      <c r="DS961" s="51"/>
      <c r="DT961" s="51"/>
      <c r="DU961" s="51"/>
      <c r="DV961" s="51"/>
      <c r="DW961" s="51"/>
      <c r="DX961" s="51"/>
      <c r="DY961" s="51"/>
      <c r="DZ961" s="51"/>
      <c r="EA961" s="51"/>
      <c r="EB961" s="51"/>
      <c r="EC961" s="51"/>
      <c r="ED961" s="51"/>
      <c r="EE961" s="51"/>
      <c r="EF961" s="51"/>
      <c r="EG961" s="51"/>
      <c r="EH961" s="51"/>
      <c r="EI961" s="51"/>
      <c r="EJ961" s="51"/>
      <c r="EK961" s="51"/>
      <c r="EL961" s="51"/>
      <c r="EM961" s="51"/>
      <c r="EN961" s="51"/>
      <c r="EO961" s="51"/>
      <c r="EP961" s="51"/>
      <c r="EQ961" s="51"/>
      <c r="ER961" s="51"/>
      <c r="ES961" s="51"/>
      <c r="ET961" s="51"/>
      <c r="EU961" s="51"/>
      <c r="EV961" s="51"/>
      <c r="EW961" s="51"/>
      <c r="EX961" s="51"/>
      <c r="EY961" s="51"/>
      <c r="EZ961" s="51"/>
      <c r="FA961" s="51"/>
      <c r="FB961" s="51"/>
      <c r="FC961" s="51"/>
      <c r="FD961" s="51"/>
      <c r="FE961" s="51"/>
      <c r="FF961" s="51"/>
      <c r="FG961" s="51"/>
      <c r="FH961" s="51"/>
      <c r="FI961" s="51"/>
      <c r="FJ961" s="51"/>
      <c r="FK961" s="51"/>
      <c r="FL961" s="51"/>
      <c r="FM961" s="51"/>
      <c r="FN961" s="51"/>
      <c r="FO961" s="51"/>
      <c r="FP961" s="51"/>
      <c r="FQ961" s="51"/>
      <c r="FR961" s="51"/>
      <c r="FS961" s="51"/>
      <c r="FT961" s="51"/>
      <c r="FU961" s="51"/>
      <c r="FV961" s="51"/>
      <c r="FW961" s="51"/>
      <c r="FX961" s="51"/>
      <c r="FY961" s="51"/>
      <c r="FZ961" s="51"/>
      <c r="GA961" s="51"/>
      <c r="GB961" s="51"/>
      <c r="GC961" s="51"/>
      <c r="GD961" s="51"/>
      <c r="GE961" s="51"/>
      <c r="GF961" s="51"/>
      <c r="GG961" s="51"/>
      <c r="GH961" s="51"/>
      <c r="GI961" s="51"/>
      <c r="GJ961" s="51"/>
      <c r="GK961" s="51"/>
      <c r="GL961" s="51"/>
      <c r="GM961" s="51"/>
      <c r="GN961" s="51"/>
      <c r="GO961" s="51"/>
      <c r="GP961" s="51"/>
      <c r="GQ961" s="51"/>
      <c r="GR961" s="51"/>
      <c r="GS961" s="51"/>
      <c r="GT961" s="51"/>
      <c r="GU961" s="51"/>
      <c r="GV961" s="51"/>
      <c r="GW961" s="51"/>
      <c r="GX961" s="51"/>
      <c r="GY961" s="51"/>
      <c r="GZ961" s="51"/>
      <c r="HA961" s="51"/>
      <c r="HB961" s="51"/>
      <c r="HC961" s="51"/>
      <c r="HD961" s="51"/>
      <c r="HE961" s="51"/>
      <c r="HF961" s="51"/>
      <c r="HG961" s="51"/>
      <c r="HH961" s="51"/>
      <c r="HI961" s="51"/>
      <c r="HJ961" s="51"/>
      <c r="HK961" s="51"/>
      <c r="HL961" s="51"/>
      <c r="HM961" s="51"/>
      <c r="HN961" s="51"/>
      <c r="HO961" s="51"/>
      <c r="HP961" s="51"/>
      <c r="HQ961" s="51"/>
      <c r="HR961" s="51"/>
      <c r="HS961" s="51"/>
      <c r="HT961" s="51"/>
      <c r="HU961" s="51"/>
      <c r="HV961" s="51"/>
      <c r="HW961" s="51"/>
      <c r="HX961" s="51"/>
      <c r="HY961" s="51"/>
      <c r="HZ961" s="51"/>
      <c r="IA961" s="51"/>
      <c r="IB961" s="51"/>
      <c r="IC961" s="51"/>
      <c r="ID961" s="51"/>
      <c r="IE961" s="51"/>
      <c r="IF961" s="51"/>
      <c r="IG961" s="51"/>
      <c r="IH961" s="51"/>
      <c r="II961" s="51"/>
      <c r="IJ961" s="51"/>
      <c r="IK961" s="51"/>
      <c r="IL961" s="51"/>
      <c r="IM961" s="51"/>
      <c r="IN961" s="51"/>
      <c r="IO961" s="51"/>
      <c r="IP961" s="51"/>
      <c r="IQ961" s="51"/>
      <c r="IR961" s="51"/>
      <c r="IS961" s="51"/>
      <c r="IT961" s="51"/>
      <c r="IU961" s="51"/>
    </row>
    <row r="962" spans="1:255" ht="12.75" customHeight="1" x14ac:dyDescent="0.2">
      <c r="A962" s="61"/>
      <c r="B962" s="61"/>
      <c r="C962" s="61"/>
      <c r="D962" s="61"/>
      <c r="E962" s="6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51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  <c r="BW962" s="51"/>
      <c r="BX962" s="51"/>
      <c r="BY962" s="51"/>
      <c r="BZ962" s="51"/>
      <c r="CA962" s="51"/>
      <c r="CB962" s="51"/>
      <c r="CC962" s="51"/>
      <c r="CD962" s="51"/>
      <c r="CE962" s="51"/>
      <c r="CF962" s="51"/>
      <c r="CG962" s="51"/>
      <c r="CH962" s="51"/>
      <c r="CI962" s="51"/>
      <c r="CJ962" s="51"/>
      <c r="CK962" s="51"/>
      <c r="CL962" s="51"/>
      <c r="CM962" s="51"/>
      <c r="CN962" s="51"/>
      <c r="CO962" s="51"/>
      <c r="CP962" s="51"/>
      <c r="CQ962" s="51"/>
      <c r="CR962" s="51"/>
      <c r="CS962" s="51"/>
      <c r="CT962" s="51"/>
      <c r="CU962" s="51"/>
      <c r="CV962" s="51"/>
      <c r="CW962" s="51"/>
      <c r="CX962" s="51"/>
      <c r="CY962" s="51"/>
      <c r="CZ962" s="51"/>
      <c r="DA962" s="51"/>
      <c r="DB962" s="51"/>
      <c r="DC962" s="51"/>
      <c r="DD962" s="51"/>
      <c r="DE962" s="51"/>
      <c r="DF962" s="51"/>
      <c r="DG962" s="51"/>
      <c r="DH962" s="51"/>
      <c r="DI962" s="51"/>
      <c r="DJ962" s="51"/>
      <c r="DK962" s="51"/>
      <c r="DL962" s="51"/>
      <c r="DM962" s="51"/>
      <c r="DN962" s="51"/>
      <c r="DO962" s="51"/>
      <c r="DP962" s="51"/>
      <c r="DQ962" s="51"/>
      <c r="DR962" s="51"/>
      <c r="DS962" s="51"/>
      <c r="DT962" s="51"/>
      <c r="DU962" s="51"/>
      <c r="DV962" s="51"/>
      <c r="DW962" s="51"/>
      <c r="DX962" s="51"/>
      <c r="DY962" s="51"/>
      <c r="DZ962" s="51"/>
      <c r="EA962" s="51"/>
      <c r="EB962" s="51"/>
      <c r="EC962" s="51"/>
      <c r="ED962" s="51"/>
      <c r="EE962" s="51"/>
      <c r="EF962" s="51"/>
      <c r="EG962" s="51"/>
      <c r="EH962" s="51"/>
      <c r="EI962" s="51"/>
      <c r="EJ962" s="51"/>
      <c r="EK962" s="51"/>
      <c r="EL962" s="51"/>
      <c r="EM962" s="51"/>
      <c r="EN962" s="51"/>
      <c r="EO962" s="51"/>
      <c r="EP962" s="51"/>
      <c r="EQ962" s="51"/>
      <c r="ER962" s="51"/>
      <c r="ES962" s="51"/>
      <c r="ET962" s="51"/>
      <c r="EU962" s="51"/>
      <c r="EV962" s="51"/>
      <c r="EW962" s="51"/>
      <c r="EX962" s="51"/>
      <c r="EY962" s="51"/>
      <c r="EZ962" s="51"/>
      <c r="FA962" s="51"/>
      <c r="FB962" s="51"/>
      <c r="FC962" s="51"/>
      <c r="FD962" s="51"/>
      <c r="FE962" s="51"/>
      <c r="FF962" s="51"/>
      <c r="FG962" s="51"/>
      <c r="FH962" s="51"/>
      <c r="FI962" s="51"/>
      <c r="FJ962" s="51"/>
      <c r="FK962" s="51"/>
      <c r="FL962" s="51"/>
      <c r="FM962" s="51"/>
      <c r="FN962" s="51"/>
      <c r="FO962" s="51"/>
      <c r="FP962" s="51"/>
      <c r="FQ962" s="51"/>
      <c r="FR962" s="51"/>
      <c r="FS962" s="51"/>
      <c r="FT962" s="51"/>
      <c r="FU962" s="51"/>
      <c r="FV962" s="51"/>
      <c r="FW962" s="51"/>
      <c r="FX962" s="51"/>
      <c r="FY962" s="51"/>
      <c r="FZ962" s="51"/>
      <c r="GA962" s="51"/>
      <c r="GB962" s="51"/>
      <c r="GC962" s="51"/>
      <c r="GD962" s="51"/>
      <c r="GE962" s="51"/>
      <c r="GF962" s="51"/>
      <c r="GG962" s="51"/>
      <c r="GH962" s="51"/>
      <c r="GI962" s="51"/>
      <c r="GJ962" s="51"/>
      <c r="GK962" s="51"/>
      <c r="GL962" s="51"/>
      <c r="GM962" s="51"/>
      <c r="GN962" s="51"/>
      <c r="GO962" s="51"/>
      <c r="GP962" s="51"/>
      <c r="GQ962" s="51"/>
      <c r="GR962" s="51"/>
      <c r="GS962" s="51"/>
      <c r="GT962" s="51"/>
      <c r="GU962" s="51"/>
      <c r="GV962" s="51"/>
      <c r="GW962" s="51"/>
      <c r="GX962" s="51"/>
      <c r="GY962" s="51"/>
      <c r="GZ962" s="51"/>
      <c r="HA962" s="51"/>
      <c r="HB962" s="51"/>
      <c r="HC962" s="51"/>
      <c r="HD962" s="51"/>
      <c r="HE962" s="51"/>
      <c r="HF962" s="51"/>
      <c r="HG962" s="51"/>
      <c r="HH962" s="51"/>
      <c r="HI962" s="51"/>
      <c r="HJ962" s="51"/>
      <c r="HK962" s="51"/>
      <c r="HL962" s="51"/>
      <c r="HM962" s="51"/>
      <c r="HN962" s="51"/>
      <c r="HO962" s="51"/>
      <c r="HP962" s="51"/>
      <c r="HQ962" s="51"/>
      <c r="HR962" s="51"/>
      <c r="HS962" s="51"/>
      <c r="HT962" s="51"/>
      <c r="HU962" s="51"/>
      <c r="HV962" s="51"/>
      <c r="HW962" s="51"/>
      <c r="HX962" s="51"/>
      <c r="HY962" s="51"/>
      <c r="HZ962" s="51"/>
      <c r="IA962" s="51"/>
      <c r="IB962" s="51"/>
      <c r="IC962" s="51"/>
      <c r="ID962" s="51"/>
      <c r="IE962" s="51"/>
      <c r="IF962" s="51"/>
      <c r="IG962" s="51"/>
      <c r="IH962" s="51"/>
      <c r="II962" s="51"/>
      <c r="IJ962" s="51"/>
      <c r="IK962" s="51"/>
      <c r="IL962" s="51"/>
      <c r="IM962" s="51"/>
      <c r="IN962" s="51"/>
      <c r="IO962" s="51"/>
      <c r="IP962" s="51"/>
      <c r="IQ962" s="51"/>
      <c r="IR962" s="51"/>
      <c r="IS962" s="51"/>
      <c r="IT962" s="51"/>
      <c r="IU962" s="51"/>
    </row>
    <row r="963" spans="1:255" ht="12.75" customHeight="1" x14ac:dyDescent="0.2">
      <c r="A963" s="61"/>
      <c r="B963" s="61"/>
      <c r="C963" s="61"/>
      <c r="D963" s="61"/>
      <c r="E963" s="6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51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  <c r="BN963" s="51"/>
      <c r="BO963" s="51"/>
      <c r="BP963" s="51"/>
      <c r="BQ963" s="51"/>
      <c r="BR963" s="51"/>
      <c r="BS963" s="51"/>
      <c r="BT963" s="51"/>
      <c r="BU963" s="51"/>
      <c r="BV963" s="51"/>
      <c r="BW963" s="51"/>
      <c r="BX963" s="51"/>
      <c r="BY963" s="51"/>
      <c r="BZ963" s="51"/>
      <c r="CA963" s="51"/>
      <c r="CB963" s="51"/>
      <c r="CC963" s="51"/>
      <c r="CD963" s="51"/>
      <c r="CE963" s="51"/>
      <c r="CF963" s="51"/>
      <c r="CG963" s="51"/>
      <c r="CH963" s="51"/>
      <c r="CI963" s="51"/>
      <c r="CJ963" s="51"/>
      <c r="CK963" s="51"/>
      <c r="CL963" s="51"/>
      <c r="CM963" s="51"/>
      <c r="CN963" s="51"/>
      <c r="CO963" s="51"/>
      <c r="CP963" s="51"/>
      <c r="CQ963" s="51"/>
      <c r="CR963" s="51"/>
      <c r="CS963" s="51"/>
      <c r="CT963" s="51"/>
      <c r="CU963" s="51"/>
      <c r="CV963" s="51"/>
      <c r="CW963" s="51"/>
      <c r="CX963" s="51"/>
      <c r="CY963" s="51"/>
      <c r="CZ963" s="51"/>
      <c r="DA963" s="51"/>
      <c r="DB963" s="51"/>
      <c r="DC963" s="51"/>
      <c r="DD963" s="51"/>
      <c r="DE963" s="51"/>
      <c r="DF963" s="51"/>
      <c r="DG963" s="51"/>
      <c r="DH963" s="51"/>
      <c r="DI963" s="51"/>
      <c r="DJ963" s="51"/>
      <c r="DK963" s="51"/>
      <c r="DL963" s="51"/>
      <c r="DM963" s="51"/>
      <c r="DN963" s="51"/>
      <c r="DO963" s="51"/>
      <c r="DP963" s="51"/>
      <c r="DQ963" s="51"/>
      <c r="DR963" s="51"/>
      <c r="DS963" s="51"/>
      <c r="DT963" s="51"/>
      <c r="DU963" s="51"/>
      <c r="DV963" s="51"/>
      <c r="DW963" s="51"/>
      <c r="DX963" s="51"/>
      <c r="DY963" s="51"/>
      <c r="DZ963" s="51"/>
      <c r="EA963" s="51"/>
      <c r="EB963" s="51"/>
      <c r="EC963" s="51"/>
      <c r="ED963" s="51"/>
      <c r="EE963" s="51"/>
      <c r="EF963" s="51"/>
      <c r="EG963" s="51"/>
      <c r="EH963" s="51"/>
      <c r="EI963" s="51"/>
      <c r="EJ963" s="51"/>
      <c r="EK963" s="51"/>
      <c r="EL963" s="51"/>
      <c r="EM963" s="51"/>
      <c r="EN963" s="51"/>
      <c r="EO963" s="51"/>
      <c r="EP963" s="51"/>
      <c r="EQ963" s="51"/>
      <c r="ER963" s="51"/>
      <c r="ES963" s="51"/>
      <c r="ET963" s="51"/>
      <c r="EU963" s="51"/>
      <c r="EV963" s="51"/>
      <c r="EW963" s="51"/>
      <c r="EX963" s="51"/>
      <c r="EY963" s="51"/>
      <c r="EZ963" s="51"/>
      <c r="FA963" s="51"/>
      <c r="FB963" s="51"/>
      <c r="FC963" s="51"/>
      <c r="FD963" s="51"/>
      <c r="FE963" s="51"/>
      <c r="FF963" s="51"/>
      <c r="FG963" s="51"/>
      <c r="FH963" s="51"/>
      <c r="FI963" s="51"/>
      <c r="FJ963" s="51"/>
      <c r="FK963" s="51"/>
      <c r="FL963" s="51"/>
      <c r="FM963" s="51"/>
      <c r="FN963" s="51"/>
      <c r="FO963" s="51"/>
      <c r="FP963" s="51"/>
      <c r="FQ963" s="51"/>
      <c r="FR963" s="51"/>
      <c r="FS963" s="51"/>
      <c r="FT963" s="51"/>
      <c r="FU963" s="51"/>
      <c r="FV963" s="51"/>
      <c r="FW963" s="51"/>
      <c r="FX963" s="51"/>
      <c r="FY963" s="51"/>
      <c r="FZ963" s="51"/>
      <c r="GA963" s="51"/>
      <c r="GB963" s="51"/>
      <c r="GC963" s="51"/>
      <c r="GD963" s="51"/>
      <c r="GE963" s="51"/>
      <c r="GF963" s="51"/>
      <c r="GG963" s="51"/>
      <c r="GH963" s="51"/>
      <c r="GI963" s="51"/>
      <c r="GJ963" s="51"/>
      <c r="GK963" s="51"/>
      <c r="GL963" s="51"/>
      <c r="GM963" s="51"/>
      <c r="GN963" s="51"/>
      <c r="GO963" s="51"/>
      <c r="GP963" s="51"/>
      <c r="GQ963" s="51"/>
      <c r="GR963" s="51"/>
      <c r="GS963" s="51"/>
      <c r="GT963" s="51"/>
      <c r="GU963" s="51"/>
      <c r="GV963" s="51"/>
      <c r="GW963" s="51"/>
      <c r="GX963" s="51"/>
      <c r="GY963" s="51"/>
      <c r="GZ963" s="51"/>
      <c r="HA963" s="51"/>
      <c r="HB963" s="51"/>
      <c r="HC963" s="51"/>
      <c r="HD963" s="51"/>
      <c r="HE963" s="51"/>
      <c r="HF963" s="51"/>
      <c r="HG963" s="51"/>
      <c r="HH963" s="51"/>
      <c r="HI963" s="51"/>
      <c r="HJ963" s="51"/>
      <c r="HK963" s="51"/>
      <c r="HL963" s="51"/>
      <c r="HM963" s="51"/>
      <c r="HN963" s="51"/>
      <c r="HO963" s="51"/>
      <c r="HP963" s="51"/>
      <c r="HQ963" s="51"/>
      <c r="HR963" s="51"/>
      <c r="HS963" s="51"/>
      <c r="HT963" s="51"/>
      <c r="HU963" s="51"/>
      <c r="HV963" s="51"/>
      <c r="HW963" s="51"/>
      <c r="HX963" s="51"/>
      <c r="HY963" s="51"/>
      <c r="HZ963" s="51"/>
      <c r="IA963" s="51"/>
      <c r="IB963" s="51"/>
      <c r="IC963" s="51"/>
      <c r="ID963" s="51"/>
      <c r="IE963" s="51"/>
      <c r="IF963" s="51"/>
      <c r="IG963" s="51"/>
      <c r="IH963" s="51"/>
      <c r="II963" s="51"/>
      <c r="IJ963" s="51"/>
      <c r="IK963" s="51"/>
      <c r="IL963" s="51"/>
      <c r="IM963" s="51"/>
      <c r="IN963" s="51"/>
      <c r="IO963" s="51"/>
      <c r="IP963" s="51"/>
      <c r="IQ963" s="51"/>
      <c r="IR963" s="51"/>
      <c r="IS963" s="51"/>
      <c r="IT963" s="51"/>
      <c r="IU963" s="51"/>
    </row>
    <row r="964" spans="1:255" ht="12.75" customHeight="1" x14ac:dyDescent="0.2">
      <c r="A964" s="61"/>
      <c r="B964" s="61"/>
      <c r="C964" s="61"/>
      <c r="D964" s="61"/>
      <c r="E964" s="6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51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  <c r="BN964" s="51"/>
      <c r="BO964" s="51"/>
      <c r="BP964" s="51"/>
      <c r="BQ964" s="51"/>
      <c r="BR964" s="51"/>
      <c r="BS964" s="51"/>
      <c r="BT964" s="51"/>
      <c r="BU964" s="51"/>
      <c r="BV964" s="51"/>
      <c r="BW964" s="51"/>
      <c r="BX964" s="51"/>
      <c r="BY964" s="51"/>
      <c r="BZ964" s="51"/>
      <c r="CA964" s="51"/>
      <c r="CB964" s="51"/>
      <c r="CC964" s="51"/>
      <c r="CD964" s="51"/>
      <c r="CE964" s="51"/>
      <c r="CF964" s="51"/>
      <c r="CG964" s="51"/>
      <c r="CH964" s="51"/>
      <c r="CI964" s="51"/>
      <c r="CJ964" s="51"/>
      <c r="CK964" s="51"/>
      <c r="CL964" s="51"/>
      <c r="CM964" s="51"/>
      <c r="CN964" s="51"/>
      <c r="CO964" s="51"/>
      <c r="CP964" s="51"/>
      <c r="CQ964" s="51"/>
      <c r="CR964" s="51"/>
      <c r="CS964" s="51"/>
      <c r="CT964" s="51"/>
      <c r="CU964" s="51"/>
      <c r="CV964" s="51"/>
      <c r="CW964" s="51"/>
      <c r="CX964" s="51"/>
      <c r="CY964" s="51"/>
      <c r="CZ964" s="51"/>
      <c r="DA964" s="51"/>
      <c r="DB964" s="51"/>
      <c r="DC964" s="51"/>
      <c r="DD964" s="51"/>
      <c r="DE964" s="51"/>
      <c r="DF964" s="51"/>
      <c r="DG964" s="51"/>
      <c r="DH964" s="51"/>
      <c r="DI964" s="51"/>
      <c r="DJ964" s="51"/>
      <c r="DK964" s="51"/>
      <c r="DL964" s="51"/>
      <c r="DM964" s="51"/>
      <c r="DN964" s="51"/>
      <c r="DO964" s="51"/>
      <c r="DP964" s="51"/>
      <c r="DQ964" s="51"/>
      <c r="DR964" s="51"/>
      <c r="DS964" s="51"/>
      <c r="DT964" s="51"/>
      <c r="DU964" s="51"/>
      <c r="DV964" s="51"/>
      <c r="DW964" s="51"/>
      <c r="DX964" s="51"/>
      <c r="DY964" s="51"/>
      <c r="DZ964" s="51"/>
      <c r="EA964" s="51"/>
      <c r="EB964" s="51"/>
      <c r="EC964" s="51"/>
      <c r="ED964" s="51"/>
      <c r="EE964" s="51"/>
      <c r="EF964" s="51"/>
      <c r="EG964" s="51"/>
      <c r="EH964" s="51"/>
      <c r="EI964" s="51"/>
      <c r="EJ964" s="51"/>
      <c r="EK964" s="51"/>
      <c r="EL964" s="51"/>
      <c r="EM964" s="51"/>
      <c r="EN964" s="51"/>
      <c r="EO964" s="51"/>
      <c r="EP964" s="51"/>
      <c r="EQ964" s="51"/>
      <c r="ER964" s="51"/>
      <c r="ES964" s="51"/>
      <c r="ET964" s="51"/>
      <c r="EU964" s="51"/>
      <c r="EV964" s="51"/>
      <c r="EW964" s="51"/>
      <c r="EX964" s="51"/>
      <c r="EY964" s="51"/>
      <c r="EZ964" s="51"/>
      <c r="FA964" s="51"/>
      <c r="FB964" s="51"/>
      <c r="FC964" s="51"/>
      <c r="FD964" s="51"/>
      <c r="FE964" s="51"/>
      <c r="FF964" s="51"/>
      <c r="FG964" s="51"/>
      <c r="FH964" s="51"/>
      <c r="FI964" s="51"/>
      <c r="FJ964" s="51"/>
      <c r="FK964" s="51"/>
      <c r="FL964" s="51"/>
      <c r="FM964" s="51"/>
      <c r="FN964" s="51"/>
      <c r="FO964" s="51"/>
      <c r="FP964" s="51"/>
      <c r="FQ964" s="51"/>
      <c r="FR964" s="51"/>
      <c r="FS964" s="51"/>
      <c r="FT964" s="51"/>
      <c r="FU964" s="51"/>
      <c r="FV964" s="51"/>
      <c r="FW964" s="51"/>
      <c r="FX964" s="51"/>
      <c r="FY964" s="51"/>
      <c r="FZ964" s="51"/>
      <c r="GA964" s="51"/>
      <c r="GB964" s="51"/>
      <c r="GC964" s="51"/>
      <c r="GD964" s="51"/>
      <c r="GE964" s="51"/>
      <c r="GF964" s="51"/>
      <c r="GG964" s="51"/>
      <c r="GH964" s="51"/>
      <c r="GI964" s="51"/>
      <c r="GJ964" s="51"/>
      <c r="GK964" s="51"/>
      <c r="GL964" s="51"/>
      <c r="GM964" s="51"/>
      <c r="GN964" s="51"/>
      <c r="GO964" s="51"/>
      <c r="GP964" s="51"/>
      <c r="GQ964" s="51"/>
      <c r="GR964" s="51"/>
      <c r="GS964" s="51"/>
      <c r="GT964" s="51"/>
      <c r="GU964" s="51"/>
      <c r="GV964" s="51"/>
      <c r="GW964" s="51"/>
      <c r="GX964" s="51"/>
      <c r="GY964" s="51"/>
      <c r="GZ964" s="51"/>
      <c r="HA964" s="51"/>
      <c r="HB964" s="51"/>
      <c r="HC964" s="51"/>
      <c r="HD964" s="51"/>
      <c r="HE964" s="51"/>
      <c r="HF964" s="51"/>
      <c r="HG964" s="51"/>
      <c r="HH964" s="51"/>
      <c r="HI964" s="51"/>
      <c r="HJ964" s="51"/>
      <c r="HK964" s="51"/>
      <c r="HL964" s="51"/>
      <c r="HM964" s="51"/>
      <c r="HN964" s="51"/>
      <c r="HO964" s="51"/>
      <c r="HP964" s="51"/>
      <c r="HQ964" s="51"/>
      <c r="HR964" s="51"/>
      <c r="HS964" s="51"/>
      <c r="HT964" s="51"/>
      <c r="HU964" s="51"/>
      <c r="HV964" s="51"/>
      <c r="HW964" s="51"/>
      <c r="HX964" s="51"/>
      <c r="HY964" s="51"/>
      <c r="HZ964" s="51"/>
      <c r="IA964" s="51"/>
      <c r="IB964" s="51"/>
      <c r="IC964" s="51"/>
      <c r="ID964" s="51"/>
      <c r="IE964" s="51"/>
      <c r="IF964" s="51"/>
      <c r="IG964" s="51"/>
      <c r="IH964" s="51"/>
      <c r="II964" s="51"/>
      <c r="IJ964" s="51"/>
      <c r="IK964" s="51"/>
      <c r="IL964" s="51"/>
      <c r="IM964" s="51"/>
      <c r="IN964" s="51"/>
      <c r="IO964" s="51"/>
      <c r="IP964" s="51"/>
      <c r="IQ964" s="51"/>
      <c r="IR964" s="51"/>
      <c r="IS964" s="51"/>
      <c r="IT964" s="51"/>
      <c r="IU964" s="51"/>
    </row>
    <row r="965" spans="1:255" ht="12.75" customHeight="1" x14ac:dyDescent="0.2">
      <c r="A965" s="61"/>
      <c r="B965" s="61"/>
      <c r="C965" s="61"/>
      <c r="D965" s="61"/>
      <c r="E965" s="6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51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  <c r="BN965" s="51"/>
      <c r="BO965" s="51"/>
      <c r="BP965" s="51"/>
      <c r="BQ965" s="51"/>
      <c r="BR965" s="51"/>
      <c r="BS965" s="51"/>
      <c r="BT965" s="51"/>
      <c r="BU965" s="51"/>
      <c r="BV965" s="51"/>
      <c r="BW965" s="51"/>
      <c r="BX965" s="51"/>
      <c r="BY965" s="51"/>
      <c r="BZ965" s="51"/>
      <c r="CA965" s="51"/>
      <c r="CB965" s="51"/>
      <c r="CC965" s="51"/>
      <c r="CD965" s="51"/>
      <c r="CE965" s="51"/>
      <c r="CF965" s="51"/>
      <c r="CG965" s="51"/>
      <c r="CH965" s="51"/>
      <c r="CI965" s="51"/>
      <c r="CJ965" s="51"/>
      <c r="CK965" s="51"/>
      <c r="CL965" s="51"/>
      <c r="CM965" s="51"/>
      <c r="CN965" s="51"/>
      <c r="CO965" s="51"/>
      <c r="CP965" s="51"/>
      <c r="CQ965" s="51"/>
      <c r="CR965" s="51"/>
      <c r="CS965" s="51"/>
      <c r="CT965" s="51"/>
      <c r="CU965" s="51"/>
      <c r="CV965" s="51"/>
      <c r="CW965" s="51"/>
      <c r="CX965" s="51"/>
      <c r="CY965" s="51"/>
      <c r="CZ965" s="51"/>
      <c r="DA965" s="51"/>
      <c r="DB965" s="51"/>
      <c r="DC965" s="51"/>
      <c r="DD965" s="51"/>
      <c r="DE965" s="51"/>
      <c r="DF965" s="51"/>
      <c r="DG965" s="51"/>
      <c r="DH965" s="51"/>
      <c r="DI965" s="51"/>
      <c r="DJ965" s="51"/>
      <c r="DK965" s="51"/>
      <c r="DL965" s="51"/>
      <c r="DM965" s="51"/>
      <c r="DN965" s="51"/>
      <c r="DO965" s="51"/>
      <c r="DP965" s="51"/>
      <c r="DQ965" s="51"/>
      <c r="DR965" s="51"/>
      <c r="DS965" s="51"/>
      <c r="DT965" s="51"/>
      <c r="DU965" s="51"/>
      <c r="DV965" s="51"/>
      <c r="DW965" s="51"/>
      <c r="DX965" s="51"/>
      <c r="DY965" s="51"/>
      <c r="DZ965" s="51"/>
      <c r="EA965" s="51"/>
      <c r="EB965" s="51"/>
      <c r="EC965" s="51"/>
      <c r="ED965" s="51"/>
      <c r="EE965" s="51"/>
      <c r="EF965" s="51"/>
      <c r="EG965" s="51"/>
      <c r="EH965" s="51"/>
      <c r="EI965" s="51"/>
      <c r="EJ965" s="51"/>
      <c r="EK965" s="51"/>
      <c r="EL965" s="51"/>
      <c r="EM965" s="51"/>
      <c r="EN965" s="51"/>
      <c r="EO965" s="51"/>
      <c r="EP965" s="51"/>
      <c r="EQ965" s="51"/>
      <c r="ER965" s="51"/>
      <c r="ES965" s="51"/>
      <c r="ET965" s="51"/>
      <c r="EU965" s="51"/>
      <c r="EV965" s="51"/>
      <c r="EW965" s="51"/>
      <c r="EX965" s="51"/>
      <c r="EY965" s="51"/>
      <c r="EZ965" s="51"/>
      <c r="FA965" s="51"/>
      <c r="FB965" s="51"/>
      <c r="FC965" s="51"/>
      <c r="FD965" s="51"/>
      <c r="FE965" s="51"/>
      <c r="FF965" s="51"/>
      <c r="FG965" s="51"/>
      <c r="FH965" s="51"/>
      <c r="FI965" s="51"/>
      <c r="FJ965" s="51"/>
      <c r="FK965" s="51"/>
      <c r="FL965" s="51"/>
      <c r="FM965" s="51"/>
      <c r="FN965" s="51"/>
      <c r="FO965" s="51"/>
      <c r="FP965" s="51"/>
      <c r="FQ965" s="51"/>
      <c r="FR965" s="51"/>
      <c r="FS965" s="51"/>
      <c r="FT965" s="51"/>
      <c r="FU965" s="51"/>
      <c r="FV965" s="51"/>
      <c r="FW965" s="51"/>
      <c r="FX965" s="51"/>
      <c r="FY965" s="51"/>
      <c r="FZ965" s="51"/>
      <c r="GA965" s="51"/>
      <c r="GB965" s="51"/>
      <c r="GC965" s="51"/>
      <c r="GD965" s="51"/>
      <c r="GE965" s="51"/>
      <c r="GF965" s="51"/>
      <c r="GG965" s="51"/>
      <c r="GH965" s="51"/>
      <c r="GI965" s="51"/>
      <c r="GJ965" s="51"/>
      <c r="GK965" s="51"/>
      <c r="GL965" s="51"/>
      <c r="GM965" s="51"/>
      <c r="GN965" s="51"/>
      <c r="GO965" s="51"/>
      <c r="GP965" s="51"/>
      <c r="GQ965" s="51"/>
      <c r="GR965" s="51"/>
      <c r="GS965" s="51"/>
      <c r="GT965" s="51"/>
      <c r="GU965" s="51"/>
      <c r="GV965" s="51"/>
      <c r="GW965" s="51"/>
      <c r="GX965" s="51"/>
      <c r="GY965" s="51"/>
      <c r="GZ965" s="51"/>
      <c r="HA965" s="51"/>
      <c r="HB965" s="51"/>
      <c r="HC965" s="51"/>
      <c r="HD965" s="51"/>
      <c r="HE965" s="51"/>
      <c r="HF965" s="51"/>
      <c r="HG965" s="51"/>
      <c r="HH965" s="51"/>
      <c r="HI965" s="51"/>
      <c r="HJ965" s="51"/>
      <c r="HK965" s="51"/>
      <c r="HL965" s="51"/>
      <c r="HM965" s="51"/>
      <c r="HN965" s="51"/>
      <c r="HO965" s="51"/>
      <c r="HP965" s="51"/>
      <c r="HQ965" s="51"/>
      <c r="HR965" s="51"/>
      <c r="HS965" s="51"/>
      <c r="HT965" s="51"/>
      <c r="HU965" s="51"/>
      <c r="HV965" s="51"/>
      <c r="HW965" s="51"/>
      <c r="HX965" s="51"/>
      <c r="HY965" s="51"/>
      <c r="HZ965" s="51"/>
      <c r="IA965" s="51"/>
      <c r="IB965" s="51"/>
      <c r="IC965" s="51"/>
      <c r="ID965" s="51"/>
      <c r="IE965" s="51"/>
      <c r="IF965" s="51"/>
      <c r="IG965" s="51"/>
      <c r="IH965" s="51"/>
      <c r="II965" s="51"/>
      <c r="IJ965" s="51"/>
      <c r="IK965" s="51"/>
      <c r="IL965" s="51"/>
      <c r="IM965" s="51"/>
      <c r="IN965" s="51"/>
      <c r="IO965" s="51"/>
      <c r="IP965" s="51"/>
      <c r="IQ965" s="51"/>
      <c r="IR965" s="51"/>
      <c r="IS965" s="51"/>
      <c r="IT965" s="51"/>
      <c r="IU965" s="51"/>
    </row>
    <row r="966" spans="1:255" ht="12.75" customHeight="1" x14ac:dyDescent="0.2">
      <c r="A966" s="61"/>
      <c r="B966" s="61"/>
      <c r="C966" s="61"/>
      <c r="D966" s="61"/>
      <c r="E966" s="6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  <c r="CN966" s="51"/>
      <c r="CO966" s="51"/>
      <c r="CP966" s="51"/>
      <c r="CQ966" s="51"/>
      <c r="CR966" s="51"/>
      <c r="CS966" s="51"/>
      <c r="CT966" s="51"/>
      <c r="CU966" s="51"/>
      <c r="CV966" s="51"/>
      <c r="CW966" s="51"/>
      <c r="CX966" s="51"/>
      <c r="CY966" s="51"/>
      <c r="CZ966" s="51"/>
      <c r="DA966" s="51"/>
      <c r="DB966" s="51"/>
      <c r="DC966" s="51"/>
      <c r="DD966" s="51"/>
      <c r="DE966" s="51"/>
      <c r="DF966" s="51"/>
      <c r="DG966" s="51"/>
      <c r="DH966" s="51"/>
      <c r="DI966" s="51"/>
      <c r="DJ966" s="51"/>
      <c r="DK966" s="51"/>
      <c r="DL966" s="51"/>
      <c r="DM966" s="51"/>
      <c r="DN966" s="51"/>
      <c r="DO966" s="51"/>
      <c r="DP966" s="51"/>
      <c r="DQ966" s="51"/>
      <c r="DR966" s="51"/>
      <c r="DS966" s="51"/>
      <c r="DT966" s="51"/>
      <c r="DU966" s="51"/>
      <c r="DV966" s="51"/>
      <c r="DW966" s="51"/>
      <c r="DX966" s="51"/>
      <c r="DY966" s="51"/>
      <c r="DZ966" s="51"/>
      <c r="EA966" s="51"/>
      <c r="EB966" s="51"/>
      <c r="EC966" s="51"/>
      <c r="ED966" s="51"/>
      <c r="EE966" s="51"/>
      <c r="EF966" s="51"/>
      <c r="EG966" s="51"/>
      <c r="EH966" s="51"/>
      <c r="EI966" s="51"/>
      <c r="EJ966" s="51"/>
      <c r="EK966" s="51"/>
      <c r="EL966" s="51"/>
      <c r="EM966" s="51"/>
      <c r="EN966" s="51"/>
      <c r="EO966" s="51"/>
      <c r="EP966" s="51"/>
      <c r="EQ966" s="51"/>
      <c r="ER966" s="51"/>
      <c r="ES966" s="51"/>
      <c r="ET966" s="51"/>
      <c r="EU966" s="51"/>
      <c r="EV966" s="51"/>
      <c r="EW966" s="51"/>
      <c r="EX966" s="51"/>
      <c r="EY966" s="51"/>
      <c r="EZ966" s="51"/>
      <c r="FA966" s="51"/>
      <c r="FB966" s="51"/>
      <c r="FC966" s="51"/>
      <c r="FD966" s="51"/>
      <c r="FE966" s="51"/>
      <c r="FF966" s="51"/>
      <c r="FG966" s="51"/>
      <c r="FH966" s="51"/>
      <c r="FI966" s="51"/>
      <c r="FJ966" s="51"/>
      <c r="FK966" s="51"/>
      <c r="FL966" s="51"/>
      <c r="FM966" s="51"/>
      <c r="FN966" s="51"/>
      <c r="FO966" s="51"/>
      <c r="FP966" s="51"/>
      <c r="FQ966" s="51"/>
      <c r="FR966" s="51"/>
      <c r="FS966" s="51"/>
      <c r="FT966" s="51"/>
      <c r="FU966" s="51"/>
      <c r="FV966" s="51"/>
      <c r="FW966" s="51"/>
      <c r="FX966" s="51"/>
      <c r="FY966" s="51"/>
      <c r="FZ966" s="51"/>
      <c r="GA966" s="51"/>
      <c r="GB966" s="51"/>
      <c r="GC966" s="51"/>
      <c r="GD966" s="51"/>
      <c r="GE966" s="51"/>
      <c r="GF966" s="51"/>
      <c r="GG966" s="51"/>
      <c r="GH966" s="51"/>
      <c r="GI966" s="51"/>
      <c r="GJ966" s="51"/>
      <c r="GK966" s="51"/>
      <c r="GL966" s="51"/>
      <c r="GM966" s="51"/>
      <c r="GN966" s="51"/>
      <c r="GO966" s="51"/>
      <c r="GP966" s="51"/>
      <c r="GQ966" s="51"/>
      <c r="GR966" s="51"/>
      <c r="GS966" s="51"/>
      <c r="GT966" s="51"/>
      <c r="GU966" s="51"/>
      <c r="GV966" s="51"/>
      <c r="GW966" s="51"/>
      <c r="GX966" s="51"/>
      <c r="GY966" s="51"/>
      <c r="GZ966" s="51"/>
      <c r="HA966" s="51"/>
      <c r="HB966" s="51"/>
      <c r="HC966" s="51"/>
      <c r="HD966" s="51"/>
      <c r="HE966" s="51"/>
      <c r="HF966" s="51"/>
      <c r="HG966" s="51"/>
      <c r="HH966" s="51"/>
      <c r="HI966" s="51"/>
      <c r="HJ966" s="51"/>
      <c r="HK966" s="51"/>
      <c r="HL966" s="51"/>
      <c r="HM966" s="51"/>
      <c r="HN966" s="51"/>
      <c r="HO966" s="51"/>
      <c r="HP966" s="51"/>
      <c r="HQ966" s="51"/>
      <c r="HR966" s="51"/>
      <c r="HS966" s="51"/>
      <c r="HT966" s="51"/>
      <c r="HU966" s="51"/>
      <c r="HV966" s="51"/>
      <c r="HW966" s="51"/>
      <c r="HX966" s="51"/>
      <c r="HY966" s="51"/>
      <c r="HZ966" s="51"/>
      <c r="IA966" s="51"/>
      <c r="IB966" s="51"/>
      <c r="IC966" s="51"/>
      <c r="ID966" s="51"/>
      <c r="IE966" s="51"/>
      <c r="IF966" s="51"/>
      <c r="IG966" s="51"/>
      <c r="IH966" s="51"/>
      <c r="II966" s="51"/>
      <c r="IJ966" s="51"/>
      <c r="IK966" s="51"/>
      <c r="IL966" s="51"/>
      <c r="IM966" s="51"/>
      <c r="IN966" s="51"/>
      <c r="IO966" s="51"/>
      <c r="IP966" s="51"/>
      <c r="IQ966" s="51"/>
      <c r="IR966" s="51"/>
      <c r="IS966" s="51"/>
      <c r="IT966" s="51"/>
      <c r="IU966" s="51"/>
    </row>
    <row r="967" spans="1:255" ht="12.75" customHeight="1" x14ac:dyDescent="0.2">
      <c r="A967" s="61"/>
      <c r="B967" s="61"/>
      <c r="C967" s="61"/>
      <c r="D967" s="61"/>
      <c r="E967" s="6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  <c r="CN967" s="51"/>
      <c r="CO967" s="51"/>
      <c r="CP967" s="51"/>
      <c r="CQ967" s="51"/>
      <c r="CR967" s="51"/>
      <c r="CS967" s="51"/>
      <c r="CT967" s="51"/>
      <c r="CU967" s="51"/>
      <c r="CV967" s="51"/>
      <c r="CW967" s="51"/>
      <c r="CX967" s="51"/>
      <c r="CY967" s="51"/>
      <c r="CZ967" s="51"/>
      <c r="DA967" s="51"/>
      <c r="DB967" s="51"/>
      <c r="DC967" s="51"/>
      <c r="DD967" s="51"/>
      <c r="DE967" s="51"/>
      <c r="DF967" s="51"/>
      <c r="DG967" s="51"/>
      <c r="DH967" s="51"/>
      <c r="DI967" s="51"/>
      <c r="DJ967" s="51"/>
      <c r="DK967" s="51"/>
      <c r="DL967" s="51"/>
      <c r="DM967" s="51"/>
      <c r="DN967" s="51"/>
      <c r="DO967" s="51"/>
      <c r="DP967" s="51"/>
      <c r="DQ967" s="51"/>
      <c r="DR967" s="51"/>
      <c r="DS967" s="51"/>
      <c r="DT967" s="51"/>
      <c r="DU967" s="51"/>
      <c r="DV967" s="51"/>
      <c r="DW967" s="51"/>
      <c r="DX967" s="51"/>
      <c r="DY967" s="51"/>
      <c r="DZ967" s="51"/>
      <c r="EA967" s="51"/>
      <c r="EB967" s="51"/>
      <c r="EC967" s="51"/>
      <c r="ED967" s="51"/>
      <c r="EE967" s="51"/>
      <c r="EF967" s="51"/>
      <c r="EG967" s="51"/>
      <c r="EH967" s="51"/>
      <c r="EI967" s="51"/>
      <c r="EJ967" s="51"/>
      <c r="EK967" s="51"/>
      <c r="EL967" s="51"/>
      <c r="EM967" s="51"/>
      <c r="EN967" s="51"/>
      <c r="EO967" s="51"/>
      <c r="EP967" s="51"/>
      <c r="EQ967" s="51"/>
      <c r="ER967" s="51"/>
      <c r="ES967" s="51"/>
      <c r="ET967" s="51"/>
      <c r="EU967" s="51"/>
      <c r="EV967" s="51"/>
      <c r="EW967" s="51"/>
      <c r="EX967" s="51"/>
      <c r="EY967" s="51"/>
      <c r="EZ967" s="51"/>
      <c r="FA967" s="51"/>
      <c r="FB967" s="51"/>
      <c r="FC967" s="51"/>
      <c r="FD967" s="51"/>
      <c r="FE967" s="51"/>
      <c r="FF967" s="51"/>
      <c r="FG967" s="51"/>
      <c r="FH967" s="51"/>
      <c r="FI967" s="51"/>
      <c r="FJ967" s="51"/>
      <c r="FK967" s="51"/>
      <c r="FL967" s="51"/>
      <c r="FM967" s="51"/>
      <c r="FN967" s="51"/>
      <c r="FO967" s="51"/>
      <c r="FP967" s="51"/>
      <c r="FQ967" s="51"/>
      <c r="FR967" s="51"/>
      <c r="FS967" s="51"/>
      <c r="FT967" s="51"/>
      <c r="FU967" s="51"/>
      <c r="FV967" s="51"/>
      <c r="FW967" s="51"/>
      <c r="FX967" s="51"/>
      <c r="FY967" s="51"/>
      <c r="FZ967" s="51"/>
      <c r="GA967" s="51"/>
      <c r="GB967" s="51"/>
      <c r="GC967" s="51"/>
      <c r="GD967" s="51"/>
      <c r="GE967" s="51"/>
      <c r="GF967" s="51"/>
      <c r="GG967" s="51"/>
      <c r="GH967" s="51"/>
      <c r="GI967" s="51"/>
      <c r="GJ967" s="51"/>
      <c r="GK967" s="51"/>
      <c r="GL967" s="51"/>
      <c r="GM967" s="51"/>
      <c r="GN967" s="51"/>
      <c r="GO967" s="51"/>
      <c r="GP967" s="51"/>
      <c r="GQ967" s="51"/>
      <c r="GR967" s="51"/>
      <c r="GS967" s="51"/>
      <c r="GT967" s="51"/>
      <c r="GU967" s="51"/>
      <c r="GV967" s="51"/>
      <c r="GW967" s="51"/>
      <c r="GX967" s="51"/>
      <c r="GY967" s="51"/>
      <c r="GZ967" s="51"/>
      <c r="HA967" s="51"/>
      <c r="HB967" s="51"/>
      <c r="HC967" s="51"/>
      <c r="HD967" s="51"/>
      <c r="HE967" s="51"/>
      <c r="HF967" s="51"/>
      <c r="HG967" s="51"/>
      <c r="HH967" s="51"/>
      <c r="HI967" s="51"/>
      <c r="HJ967" s="51"/>
      <c r="HK967" s="51"/>
      <c r="HL967" s="51"/>
      <c r="HM967" s="51"/>
      <c r="HN967" s="51"/>
      <c r="HO967" s="51"/>
      <c r="HP967" s="51"/>
      <c r="HQ967" s="51"/>
      <c r="HR967" s="51"/>
      <c r="HS967" s="51"/>
      <c r="HT967" s="51"/>
      <c r="HU967" s="51"/>
      <c r="HV967" s="51"/>
      <c r="HW967" s="51"/>
      <c r="HX967" s="51"/>
      <c r="HY967" s="51"/>
      <c r="HZ967" s="51"/>
      <c r="IA967" s="51"/>
      <c r="IB967" s="51"/>
      <c r="IC967" s="51"/>
      <c r="ID967" s="51"/>
      <c r="IE967" s="51"/>
      <c r="IF967" s="51"/>
      <c r="IG967" s="51"/>
      <c r="IH967" s="51"/>
      <c r="II967" s="51"/>
      <c r="IJ967" s="51"/>
      <c r="IK967" s="51"/>
      <c r="IL967" s="51"/>
      <c r="IM967" s="51"/>
      <c r="IN967" s="51"/>
      <c r="IO967" s="51"/>
      <c r="IP967" s="51"/>
      <c r="IQ967" s="51"/>
      <c r="IR967" s="51"/>
      <c r="IS967" s="51"/>
      <c r="IT967" s="51"/>
      <c r="IU967" s="51"/>
    </row>
    <row r="968" spans="1:255" ht="12.75" customHeight="1" x14ac:dyDescent="0.2">
      <c r="A968" s="61"/>
      <c r="B968" s="61"/>
      <c r="C968" s="61"/>
      <c r="D968" s="61"/>
      <c r="E968" s="6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51"/>
      <c r="BZ968" s="51"/>
      <c r="CA968" s="51"/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N968" s="51"/>
      <c r="CO968" s="51"/>
      <c r="CP968" s="51"/>
      <c r="CQ968" s="51"/>
      <c r="CR968" s="51"/>
      <c r="CS968" s="51"/>
      <c r="CT968" s="51"/>
      <c r="CU968" s="51"/>
      <c r="CV968" s="51"/>
      <c r="CW968" s="51"/>
      <c r="CX968" s="51"/>
      <c r="CY968" s="51"/>
      <c r="CZ968" s="51"/>
      <c r="DA968" s="51"/>
      <c r="DB968" s="51"/>
      <c r="DC968" s="51"/>
      <c r="DD968" s="51"/>
      <c r="DE968" s="51"/>
      <c r="DF968" s="51"/>
      <c r="DG968" s="51"/>
      <c r="DH968" s="51"/>
      <c r="DI968" s="51"/>
      <c r="DJ968" s="51"/>
      <c r="DK968" s="51"/>
      <c r="DL968" s="51"/>
      <c r="DM968" s="51"/>
      <c r="DN968" s="51"/>
      <c r="DO968" s="51"/>
      <c r="DP968" s="51"/>
      <c r="DQ968" s="51"/>
      <c r="DR968" s="51"/>
      <c r="DS968" s="51"/>
      <c r="DT968" s="51"/>
      <c r="DU968" s="51"/>
      <c r="DV968" s="51"/>
      <c r="DW968" s="51"/>
      <c r="DX968" s="51"/>
      <c r="DY968" s="51"/>
      <c r="DZ968" s="51"/>
      <c r="EA968" s="51"/>
      <c r="EB968" s="51"/>
      <c r="EC968" s="51"/>
      <c r="ED968" s="51"/>
      <c r="EE968" s="51"/>
      <c r="EF968" s="51"/>
      <c r="EG968" s="51"/>
      <c r="EH968" s="51"/>
      <c r="EI968" s="51"/>
      <c r="EJ968" s="51"/>
      <c r="EK968" s="51"/>
      <c r="EL968" s="51"/>
      <c r="EM968" s="51"/>
      <c r="EN968" s="51"/>
      <c r="EO968" s="51"/>
      <c r="EP968" s="51"/>
      <c r="EQ968" s="51"/>
      <c r="ER968" s="51"/>
      <c r="ES968" s="51"/>
      <c r="ET968" s="51"/>
      <c r="EU968" s="51"/>
      <c r="EV968" s="51"/>
      <c r="EW968" s="51"/>
      <c r="EX968" s="51"/>
      <c r="EY968" s="51"/>
      <c r="EZ968" s="51"/>
      <c r="FA968" s="51"/>
      <c r="FB968" s="51"/>
      <c r="FC968" s="51"/>
      <c r="FD968" s="51"/>
      <c r="FE968" s="51"/>
      <c r="FF968" s="51"/>
      <c r="FG968" s="51"/>
      <c r="FH968" s="51"/>
      <c r="FI968" s="51"/>
      <c r="FJ968" s="51"/>
      <c r="FK968" s="51"/>
      <c r="FL968" s="51"/>
      <c r="FM968" s="51"/>
      <c r="FN968" s="51"/>
      <c r="FO968" s="51"/>
      <c r="FP968" s="51"/>
      <c r="FQ968" s="51"/>
      <c r="FR968" s="51"/>
      <c r="FS968" s="51"/>
      <c r="FT968" s="51"/>
      <c r="FU968" s="51"/>
      <c r="FV968" s="51"/>
      <c r="FW968" s="51"/>
      <c r="FX968" s="51"/>
      <c r="FY968" s="51"/>
      <c r="FZ968" s="51"/>
      <c r="GA968" s="51"/>
      <c r="GB968" s="51"/>
      <c r="GC968" s="51"/>
      <c r="GD968" s="51"/>
      <c r="GE968" s="51"/>
      <c r="GF968" s="51"/>
      <c r="GG968" s="51"/>
      <c r="GH968" s="51"/>
      <c r="GI968" s="51"/>
      <c r="GJ968" s="51"/>
      <c r="GK968" s="51"/>
      <c r="GL968" s="51"/>
      <c r="GM968" s="51"/>
      <c r="GN968" s="51"/>
      <c r="GO968" s="51"/>
      <c r="GP968" s="51"/>
      <c r="GQ968" s="51"/>
      <c r="GR968" s="51"/>
      <c r="GS968" s="51"/>
      <c r="GT968" s="51"/>
      <c r="GU968" s="51"/>
      <c r="GV968" s="51"/>
      <c r="GW968" s="51"/>
      <c r="GX968" s="51"/>
      <c r="GY968" s="51"/>
      <c r="GZ968" s="51"/>
      <c r="HA968" s="51"/>
      <c r="HB968" s="51"/>
      <c r="HC968" s="51"/>
      <c r="HD968" s="51"/>
      <c r="HE968" s="51"/>
      <c r="HF968" s="51"/>
      <c r="HG968" s="51"/>
      <c r="HH968" s="51"/>
      <c r="HI968" s="51"/>
      <c r="HJ968" s="51"/>
      <c r="HK968" s="51"/>
      <c r="HL968" s="51"/>
      <c r="HM968" s="51"/>
      <c r="HN968" s="51"/>
      <c r="HO968" s="51"/>
      <c r="HP968" s="51"/>
      <c r="HQ968" s="51"/>
      <c r="HR968" s="51"/>
      <c r="HS968" s="51"/>
      <c r="HT968" s="51"/>
      <c r="HU968" s="51"/>
      <c r="HV968" s="51"/>
      <c r="HW968" s="51"/>
      <c r="HX968" s="51"/>
      <c r="HY968" s="51"/>
      <c r="HZ968" s="51"/>
      <c r="IA968" s="51"/>
      <c r="IB968" s="51"/>
      <c r="IC968" s="51"/>
      <c r="ID968" s="51"/>
      <c r="IE968" s="51"/>
      <c r="IF968" s="51"/>
      <c r="IG968" s="51"/>
      <c r="IH968" s="51"/>
      <c r="II968" s="51"/>
      <c r="IJ968" s="51"/>
      <c r="IK968" s="51"/>
      <c r="IL968" s="51"/>
      <c r="IM968" s="51"/>
      <c r="IN968" s="51"/>
      <c r="IO968" s="51"/>
      <c r="IP968" s="51"/>
      <c r="IQ968" s="51"/>
      <c r="IR968" s="51"/>
      <c r="IS968" s="51"/>
      <c r="IT968" s="51"/>
      <c r="IU968" s="51"/>
    </row>
    <row r="969" spans="1:255" ht="12.75" customHeight="1" x14ac:dyDescent="0.2">
      <c r="A969" s="61"/>
      <c r="B969" s="61"/>
      <c r="C969" s="61"/>
      <c r="D969" s="61"/>
      <c r="E969" s="6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51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  <c r="BN969" s="51"/>
      <c r="BO969" s="51"/>
      <c r="BP969" s="51"/>
      <c r="BQ969" s="51"/>
      <c r="BR969" s="51"/>
      <c r="BS969" s="51"/>
      <c r="BT969" s="51"/>
      <c r="BU969" s="51"/>
      <c r="BV969" s="51"/>
      <c r="BW969" s="51"/>
      <c r="BX969" s="51"/>
      <c r="BY969" s="51"/>
      <c r="BZ969" s="51"/>
      <c r="CA969" s="51"/>
      <c r="CB969" s="51"/>
      <c r="CC969" s="51"/>
      <c r="CD969" s="51"/>
      <c r="CE969" s="51"/>
      <c r="CF969" s="51"/>
      <c r="CG969" s="51"/>
      <c r="CH969" s="51"/>
      <c r="CI969" s="51"/>
      <c r="CJ969" s="51"/>
      <c r="CK969" s="51"/>
      <c r="CL969" s="51"/>
      <c r="CM969" s="51"/>
      <c r="CN969" s="51"/>
      <c r="CO969" s="51"/>
      <c r="CP969" s="51"/>
      <c r="CQ969" s="51"/>
      <c r="CR969" s="51"/>
      <c r="CS969" s="51"/>
      <c r="CT969" s="51"/>
      <c r="CU969" s="51"/>
      <c r="CV969" s="51"/>
      <c r="CW969" s="51"/>
      <c r="CX969" s="51"/>
      <c r="CY969" s="51"/>
      <c r="CZ969" s="51"/>
      <c r="DA969" s="51"/>
      <c r="DB969" s="51"/>
      <c r="DC969" s="51"/>
      <c r="DD969" s="51"/>
      <c r="DE969" s="51"/>
      <c r="DF969" s="51"/>
      <c r="DG969" s="51"/>
      <c r="DH969" s="51"/>
      <c r="DI969" s="51"/>
      <c r="DJ969" s="51"/>
      <c r="DK969" s="51"/>
      <c r="DL969" s="51"/>
      <c r="DM969" s="51"/>
      <c r="DN969" s="51"/>
      <c r="DO969" s="51"/>
      <c r="DP969" s="51"/>
      <c r="DQ969" s="51"/>
      <c r="DR969" s="51"/>
      <c r="DS969" s="51"/>
      <c r="DT969" s="51"/>
      <c r="DU969" s="51"/>
      <c r="DV969" s="51"/>
      <c r="DW969" s="51"/>
      <c r="DX969" s="51"/>
      <c r="DY969" s="51"/>
      <c r="DZ969" s="51"/>
      <c r="EA969" s="51"/>
      <c r="EB969" s="51"/>
      <c r="EC969" s="51"/>
      <c r="ED969" s="51"/>
      <c r="EE969" s="51"/>
      <c r="EF969" s="51"/>
      <c r="EG969" s="51"/>
      <c r="EH969" s="51"/>
      <c r="EI969" s="51"/>
      <c r="EJ969" s="51"/>
      <c r="EK969" s="51"/>
      <c r="EL969" s="51"/>
      <c r="EM969" s="51"/>
      <c r="EN969" s="51"/>
      <c r="EO969" s="51"/>
      <c r="EP969" s="51"/>
      <c r="EQ969" s="51"/>
      <c r="ER969" s="51"/>
      <c r="ES969" s="51"/>
      <c r="ET969" s="51"/>
      <c r="EU969" s="51"/>
      <c r="EV969" s="51"/>
      <c r="EW969" s="51"/>
      <c r="EX969" s="51"/>
      <c r="EY969" s="51"/>
      <c r="EZ969" s="51"/>
      <c r="FA969" s="51"/>
      <c r="FB969" s="51"/>
      <c r="FC969" s="51"/>
      <c r="FD969" s="51"/>
      <c r="FE969" s="51"/>
      <c r="FF969" s="51"/>
      <c r="FG969" s="51"/>
      <c r="FH969" s="51"/>
      <c r="FI969" s="51"/>
      <c r="FJ969" s="51"/>
      <c r="FK969" s="51"/>
      <c r="FL969" s="51"/>
      <c r="FM969" s="51"/>
      <c r="FN969" s="51"/>
      <c r="FO969" s="51"/>
      <c r="FP969" s="51"/>
      <c r="FQ969" s="51"/>
      <c r="FR969" s="51"/>
      <c r="FS969" s="51"/>
      <c r="FT969" s="51"/>
      <c r="FU969" s="51"/>
      <c r="FV969" s="51"/>
      <c r="FW969" s="51"/>
      <c r="FX969" s="51"/>
      <c r="FY969" s="51"/>
      <c r="FZ969" s="51"/>
      <c r="GA969" s="51"/>
      <c r="GB969" s="51"/>
      <c r="GC969" s="51"/>
      <c r="GD969" s="51"/>
      <c r="GE969" s="51"/>
      <c r="GF969" s="51"/>
      <c r="GG969" s="51"/>
      <c r="GH969" s="51"/>
      <c r="GI969" s="51"/>
      <c r="GJ969" s="51"/>
      <c r="GK969" s="51"/>
      <c r="GL969" s="51"/>
      <c r="GM969" s="51"/>
      <c r="GN969" s="51"/>
      <c r="GO969" s="51"/>
      <c r="GP969" s="51"/>
      <c r="GQ969" s="51"/>
      <c r="GR969" s="51"/>
      <c r="GS969" s="51"/>
      <c r="GT969" s="51"/>
      <c r="GU969" s="51"/>
      <c r="GV969" s="51"/>
      <c r="GW969" s="51"/>
      <c r="GX969" s="51"/>
      <c r="GY969" s="51"/>
      <c r="GZ969" s="51"/>
      <c r="HA969" s="51"/>
      <c r="HB969" s="51"/>
      <c r="HC969" s="51"/>
      <c r="HD969" s="51"/>
      <c r="HE969" s="51"/>
      <c r="HF969" s="51"/>
      <c r="HG969" s="51"/>
      <c r="HH969" s="51"/>
      <c r="HI969" s="51"/>
      <c r="HJ969" s="51"/>
      <c r="HK969" s="51"/>
      <c r="HL969" s="51"/>
      <c r="HM969" s="51"/>
      <c r="HN969" s="51"/>
      <c r="HO969" s="51"/>
      <c r="HP969" s="51"/>
      <c r="HQ969" s="51"/>
      <c r="HR969" s="51"/>
      <c r="HS969" s="51"/>
      <c r="HT969" s="51"/>
      <c r="HU969" s="51"/>
      <c r="HV969" s="51"/>
      <c r="HW969" s="51"/>
      <c r="HX969" s="51"/>
      <c r="HY969" s="51"/>
      <c r="HZ969" s="51"/>
      <c r="IA969" s="51"/>
      <c r="IB969" s="51"/>
      <c r="IC969" s="51"/>
      <c r="ID969" s="51"/>
      <c r="IE969" s="51"/>
      <c r="IF969" s="51"/>
      <c r="IG969" s="51"/>
      <c r="IH969" s="51"/>
      <c r="II969" s="51"/>
      <c r="IJ969" s="51"/>
      <c r="IK969" s="51"/>
      <c r="IL969" s="51"/>
      <c r="IM969" s="51"/>
      <c r="IN969" s="51"/>
      <c r="IO969" s="51"/>
      <c r="IP969" s="51"/>
      <c r="IQ969" s="51"/>
      <c r="IR969" s="51"/>
      <c r="IS969" s="51"/>
      <c r="IT969" s="51"/>
      <c r="IU969" s="51"/>
    </row>
    <row r="970" spans="1:255" ht="12.75" customHeight="1" x14ac:dyDescent="0.2">
      <c r="A970" s="61"/>
      <c r="B970" s="61"/>
      <c r="C970" s="61"/>
      <c r="D970" s="61"/>
      <c r="E970" s="6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51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  <c r="BW970" s="51"/>
      <c r="BX970" s="51"/>
      <c r="BY970" s="51"/>
      <c r="BZ970" s="51"/>
      <c r="CA970" s="51"/>
      <c r="CB970" s="51"/>
      <c r="CC970" s="51"/>
      <c r="CD970" s="51"/>
      <c r="CE970" s="51"/>
      <c r="CF970" s="51"/>
      <c r="CG970" s="51"/>
      <c r="CH970" s="51"/>
      <c r="CI970" s="51"/>
      <c r="CJ970" s="51"/>
      <c r="CK970" s="51"/>
      <c r="CL970" s="51"/>
      <c r="CM970" s="51"/>
      <c r="CN970" s="51"/>
      <c r="CO970" s="51"/>
      <c r="CP970" s="51"/>
      <c r="CQ970" s="51"/>
      <c r="CR970" s="51"/>
      <c r="CS970" s="51"/>
      <c r="CT970" s="51"/>
      <c r="CU970" s="51"/>
      <c r="CV970" s="51"/>
      <c r="CW970" s="51"/>
      <c r="CX970" s="51"/>
      <c r="CY970" s="51"/>
      <c r="CZ970" s="51"/>
      <c r="DA970" s="51"/>
      <c r="DB970" s="51"/>
      <c r="DC970" s="51"/>
      <c r="DD970" s="51"/>
      <c r="DE970" s="51"/>
      <c r="DF970" s="51"/>
      <c r="DG970" s="51"/>
      <c r="DH970" s="51"/>
      <c r="DI970" s="51"/>
      <c r="DJ970" s="51"/>
      <c r="DK970" s="51"/>
      <c r="DL970" s="51"/>
      <c r="DM970" s="51"/>
      <c r="DN970" s="51"/>
      <c r="DO970" s="51"/>
      <c r="DP970" s="51"/>
      <c r="DQ970" s="51"/>
      <c r="DR970" s="51"/>
      <c r="DS970" s="51"/>
      <c r="DT970" s="51"/>
      <c r="DU970" s="51"/>
      <c r="DV970" s="51"/>
      <c r="DW970" s="51"/>
      <c r="DX970" s="51"/>
      <c r="DY970" s="51"/>
      <c r="DZ970" s="51"/>
      <c r="EA970" s="51"/>
      <c r="EB970" s="51"/>
      <c r="EC970" s="51"/>
      <c r="ED970" s="51"/>
      <c r="EE970" s="51"/>
      <c r="EF970" s="51"/>
      <c r="EG970" s="51"/>
      <c r="EH970" s="51"/>
      <c r="EI970" s="51"/>
      <c r="EJ970" s="51"/>
      <c r="EK970" s="51"/>
      <c r="EL970" s="51"/>
      <c r="EM970" s="51"/>
      <c r="EN970" s="51"/>
      <c r="EO970" s="51"/>
      <c r="EP970" s="51"/>
      <c r="EQ970" s="51"/>
      <c r="ER970" s="51"/>
      <c r="ES970" s="51"/>
      <c r="ET970" s="51"/>
      <c r="EU970" s="51"/>
      <c r="EV970" s="51"/>
      <c r="EW970" s="51"/>
      <c r="EX970" s="51"/>
      <c r="EY970" s="51"/>
      <c r="EZ970" s="51"/>
      <c r="FA970" s="51"/>
      <c r="FB970" s="51"/>
      <c r="FC970" s="51"/>
      <c r="FD970" s="51"/>
      <c r="FE970" s="51"/>
      <c r="FF970" s="51"/>
      <c r="FG970" s="51"/>
      <c r="FH970" s="51"/>
      <c r="FI970" s="51"/>
      <c r="FJ970" s="51"/>
      <c r="FK970" s="51"/>
      <c r="FL970" s="51"/>
      <c r="FM970" s="51"/>
      <c r="FN970" s="51"/>
      <c r="FO970" s="51"/>
      <c r="FP970" s="51"/>
      <c r="FQ970" s="51"/>
      <c r="FR970" s="51"/>
      <c r="FS970" s="51"/>
      <c r="FT970" s="51"/>
      <c r="FU970" s="51"/>
      <c r="FV970" s="51"/>
      <c r="FW970" s="51"/>
      <c r="FX970" s="51"/>
      <c r="FY970" s="51"/>
      <c r="FZ970" s="51"/>
      <c r="GA970" s="51"/>
      <c r="GB970" s="51"/>
      <c r="GC970" s="51"/>
      <c r="GD970" s="51"/>
      <c r="GE970" s="51"/>
      <c r="GF970" s="51"/>
      <c r="GG970" s="51"/>
      <c r="GH970" s="51"/>
      <c r="GI970" s="51"/>
      <c r="GJ970" s="51"/>
      <c r="GK970" s="51"/>
      <c r="GL970" s="51"/>
      <c r="GM970" s="51"/>
      <c r="GN970" s="51"/>
      <c r="GO970" s="51"/>
      <c r="GP970" s="51"/>
      <c r="GQ970" s="51"/>
      <c r="GR970" s="51"/>
      <c r="GS970" s="51"/>
      <c r="GT970" s="51"/>
      <c r="GU970" s="51"/>
      <c r="GV970" s="51"/>
      <c r="GW970" s="51"/>
      <c r="GX970" s="51"/>
      <c r="GY970" s="51"/>
      <c r="GZ970" s="51"/>
      <c r="HA970" s="51"/>
      <c r="HB970" s="51"/>
      <c r="HC970" s="51"/>
      <c r="HD970" s="51"/>
      <c r="HE970" s="51"/>
      <c r="HF970" s="51"/>
      <c r="HG970" s="51"/>
      <c r="HH970" s="51"/>
      <c r="HI970" s="51"/>
      <c r="HJ970" s="51"/>
      <c r="HK970" s="51"/>
      <c r="HL970" s="51"/>
      <c r="HM970" s="51"/>
      <c r="HN970" s="51"/>
      <c r="HO970" s="51"/>
      <c r="HP970" s="51"/>
      <c r="HQ970" s="51"/>
      <c r="HR970" s="51"/>
      <c r="HS970" s="51"/>
      <c r="HT970" s="51"/>
      <c r="HU970" s="51"/>
      <c r="HV970" s="51"/>
      <c r="HW970" s="51"/>
      <c r="HX970" s="51"/>
      <c r="HY970" s="51"/>
      <c r="HZ970" s="51"/>
      <c r="IA970" s="51"/>
      <c r="IB970" s="51"/>
      <c r="IC970" s="51"/>
      <c r="ID970" s="51"/>
      <c r="IE970" s="51"/>
      <c r="IF970" s="51"/>
      <c r="IG970" s="51"/>
      <c r="IH970" s="51"/>
      <c r="II970" s="51"/>
      <c r="IJ970" s="51"/>
      <c r="IK970" s="51"/>
      <c r="IL970" s="51"/>
      <c r="IM970" s="51"/>
      <c r="IN970" s="51"/>
      <c r="IO970" s="51"/>
      <c r="IP970" s="51"/>
      <c r="IQ970" s="51"/>
      <c r="IR970" s="51"/>
      <c r="IS970" s="51"/>
      <c r="IT970" s="51"/>
      <c r="IU970" s="51"/>
    </row>
    <row r="971" spans="1:255" ht="12.75" customHeight="1" x14ac:dyDescent="0.2">
      <c r="A971" s="61"/>
      <c r="B971" s="61"/>
      <c r="C971" s="61"/>
      <c r="D971" s="61"/>
      <c r="E971" s="6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5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5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51"/>
      <c r="CR971" s="51"/>
      <c r="CS971" s="51"/>
      <c r="CT971" s="51"/>
      <c r="CU971" s="51"/>
      <c r="CV971" s="51"/>
      <c r="CW971" s="51"/>
      <c r="CX971" s="51"/>
      <c r="CY971" s="51"/>
      <c r="CZ971" s="51"/>
      <c r="DA971" s="51"/>
      <c r="DB971" s="51"/>
      <c r="DC971" s="51"/>
      <c r="DD971" s="51"/>
      <c r="DE971" s="51"/>
      <c r="DF971" s="51"/>
      <c r="DG971" s="51"/>
      <c r="DH971" s="51"/>
      <c r="DI971" s="51"/>
      <c r="DJ971" s="51"/>
      <c r="DK971" s="51"/>
      <c r="DL971" s="51"/>
      <c r="DM971" s="51"/>
      <c r="DN971" s="51"/>
      <c r="DO971" s="51"/>
      <c r="DP971" s="51"/>
      <c r="DQ971" s="51"/>
      <c r="DR971" s="51"/>
      <c r="DS971" s="51"/>
      <c r="DT971" s="51"/>
      <c r="DU971" s="51"/>
      <c r="DV971" s="51"/>
      <c r="DW971" s="51"/>
      <c r="DX971" s="51"/>
      <c r="DY971" s="51"/>
      <c r="DZ971" s="51"/>
      <c r="EA971" s="51"/>
      <c r="EB971" s="51"/>
      <c r="EC971" s="51"/>
      <c r="ED971" s="51"/>
      <c r="EE971" s="51"/>
      <c r="EF971" s="51"/>
      <c r="EG971" s="51"/>
      <c r="EH971" s="51"/>
      <c r="EI971" s="51"/>
      <c r="EJ971" s="51"/>
      <c r="EK971" s="51"/>
      <c r="EL971" s="51"/>
      <c r="EM971" s="51"/>
      <c r="EN971" s="51"/>
      <c r="EO971" s="51"/>
      <c r="EP971" s="51"/>
      <c r="EQ971" s="51"/>
      <c r="ER971" s="51"/>
      <c r="ES971" s="51"/>
      <c r="ET971" s="51"/>
      <c r="EU971" s="51"/>
      <c r="EV971" s="51"/>
      <c r="EW971" s="51"/>
      <c r="EX971" s="51"/>
      <c r="EY971" s="51"/>
      <c r="EZ971" s="51"/>
      <c r="FA971" s="51"/>
      <c r="FB971" s="51"/>
      <c r="FC971" s="51"/>
      <c r="FD971" s="51"/>
      <c r="FE971" s="51"/>
      <c r="FF971" s="51"/>
      <c r="FG971" s="51"/>
      <c r="FH971" s="51"/>
      <c r="FI971" s="51"/>
      <c r="FJ971" s="51"/>
      <c r="FK971" s="51"/>
      <c r="FL971" s="51"/>
      <c r="FM971" s="51"/>
      <c r="FN971" s="51"/>
      <c r="FO971" s="51"/>
      <c r="FP971" s="51"/>
      <c r="FQ971" s="51"/>
      <c r="FR971" s="51"/>
      <c r="FS971" s="51"/>
      <c r="FT971" s="51"/>
      <c r="FU971" s="51"/>
      <c r="FV971" s="51"/>
      <c r="FW971" s="51"/>
      <c r="FX971" s="51"/>
      <c r="FY971" s="51"/>
      <c r="FZ971" s="51"/>
      <c r="GA971" s="51"/>
      <c r="GB971" s="51"/>
      <c r="GC971" s="51"/>
      <c r="GD971" s="51"/>
      <c r="GE971" s="51"/>
      <c r="GF971" s="51"/>
      <c r="GG971" s="51"/>
      <c r="GH971" s="51"/>
      <c r="GI971" s="51"/>
      <c r="GJ971" s="51"/>
      <c r="GK971" s="51"/>
      <c r="GL971" s="51"/>
      <c r="GM971" s="51"/>
      <c r="GN971" s="51"/>
      <c r="GO971" s="51"/>
      <c r="GP971" s="51"/>
      <c r="GQ971" s="51"/>
      <c r="GR971" s="51"/>
      <c r="GS971" s="51"/>
      <c r="GT971" s="51"/>
      <c r="GU971" s="51"/>
      <c r="GV971" s="51"/>
      <c r="GW971" s="51"/>
      <c r="GX971" s="51"/>
      <c r="GY971" s="51"/>
      <c r="GZ971" s="51"/>
      <c r="HA971" s="51"/>
      <c r="HB971" s="51"/>
      <c r="HC971" s="51"/>
      <c r="HD971" s="51"/>
      <c r="HE971" s="51"/>
      <c r="HF971" s="51"/>
      <c r="HG971" s="51"/>
      <c r="HH971" s="51"/>
      <c r="HI971" s="51"/>
      <c r="HJ971" s="51"/>
      <c r="HK971" s="51"/>
      <c r="HL971" s="51"/>
      <c r="HM971" s="51"/>
      <c r="HN971" s="51"/>
      <c r="HO971" s="51"/>
      <c r="HP971" s="51"/>
      <c r="HQ971" s="51"/>
      <c r="HR971" s="51"/>
      <c r="HS971" s="51"/>
      <c r="HT971" s="51"/>
      <c r="HU971" s="51"/>
      <c r="HV971" s="51"/>
      <c r="HW971" s="51"/>
      <c r="HX971" s="51"/>
      <c r="HY971" s="51"/>
      <c r="HZ971" s="51"/>
      <c r="IA971" s="51"/>
      <c r="IB971" s="51"/>
      <c r="IC971" s="51"/>
      <c r="ID971" s="51"/>
      <c r="IE971" s="51"/>
      <c r="IF971" s="51"/>
      <c r="IG971" s="51"/>
      <c r="IH971" s="51"/>
      <c r="II971" s="51"/>
      <c r="IJ971" s="51"/>
      <c r="IK971" s="51"/>
      <c r="IL971" s="51"/>
      <c r="IM971" s="51"/>
      <c r="IN971" s="51"/>
      <c r="IO971" s="51"/>
      <c r="IP971" s="51"/>
      <c r="IQ971" s="51"/>
      <c r="IR971" s="51"/>
      <c r="IS971" s="51"/>
      <c r="IT971" s="51"/>
      <c r="IU971" s="51"/>
    </row>
    <row r="972" spans="1:255" ht="12.75" customHeight="1" x14ac:dyDescent="0.2">
      <c r="A972" s="61"/>
      <c r="B972" s="61"/>
      <c r="C972" s="61"/>
      <c r="D972" s="61"/>
      <c r="E972" s="6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51"/>
      <c r="AX972" s="51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  <c r="BN972" s="51"/>
      <c r="BO972" s="51"/>
      <c r="BP972" s="51"/>
      <c r="BQ972" s="51"/>
      <c r="BR972" s="51"/>
      <c r="BS972" s="51"/>
      <c r="BT972" s="51"/>
      <c r="BU972" s="51"/>
      <c r="BV972" s="51"/>
      <c r="BW972" s="51"/>
      <c r="BX972" s="51"/>
      <c r="BY972" s="51"/>
      <c r="BZ972" s="51"/>
      <c r="CA972" s="51"/>
      <c r="CB972" s="51"/>
      <c r="CC972" s="51"/>
      <c r="CD972" s="51"/>
      <c r="CE972" s="51"/>
      <c r="CF972" s="51"/>
      <c r="CG972" s="51"/>
      <c r="CH972" s="51"/>
      <c r="CI972" s="51"/>
      <c r="CJ972" s="51"/>
      <c r="CK972" s="51"/>
      <c r="CL972" s="51"/>
      <c r="CM972" s="51"/>
      <c r="CN972" s="51"/>
      <c r="CO972" s="51"/>
      <c r="CP972" s="51"/>
      <c r="CQ972" s="51"/>
      <c r="CR972" s="51"/>
      <c r="CS972" s="51"/>
      <c r="CT972" s="51"/>
      <c r="CU972" s="51"/>
      <c r="CV972" s="51"/>
      <c r="CW972" s="51"/>
      <c r="CX972" s="51"/>
      <c r="CY972" s="51"/>
      <c r="CZ972" s="51"/>
      <c r="DA972" s="51"/>
      <c r="DB972" s="51"/>
      <c r="DC972" s="51"/>
      <c r="DD972" s="51"/>
      <c r="DE972" s="51"/>
      <c r="DF972" s="51"/>
      <c r="DG972" s="51"/>
      <c r="DH972" s="51"/>
      <c r="DI972" s="51"/>
      <c r="DJ972" s="51"/>
      <c r="DK972" s="51"/>
      <c r="DL972" s="51"/>
      <c r="DM972" s="51"/>
      <c r="DN972" s="51"/>
      <c r="DO972" s="51"/>
      <c r="DP972" s="51"/>
      <c r="DQ972" s="51"/>
      <c r="DR972" s="51"/>
      <c r="DS972" s="51"/>
      <c r="DT972" s="51"/>
      <c r="DU972" s="51"/>
      <c r="DV972" s="51"/>
      <c r="DW972" s="51"/>
      <c r="DX972" s="51"/>
      <c r="DY972" s="51"/>
      <c r="DZ972" s="51"/>
      <c r="EA972" s="51"/>
      <c r="EB972" s="51"/>
      <c r="EC972" s="51"/>
      <c r="ED972" s="51"/>
      <c r="EE972" s="51"/>
      <c r="EF972" s="51"/>
      <c r="EG972" s="51"/>
      <c r="EH972" s="51"/>
      <c r="EI972" s="51"/>
      <c r="EJ972" s="51"/>
      <c r="EK972" s="51"/>
      <c r="EL972" s="51"/>
      <c r="EM972" s="51"/>
      <c r="EN972" s="51"/>
      <c r="EO972" s="51"/>
      <c r="EP972" s="51"/>
      <c r="EQ972" s="51"/>
      <c r="ER972" s="51"/>
      <c r="ES972" s="51"/>
      <c r="ET972" s="51"/>
      <c r="EU972" s="51"/>
      <c r="EV972" s="51"/>
      <c r="EW972" s="51"/>
      <c r="EX972" s="51"/>
      <c r="EY972" s="51"/>
      <c r="EZ972" s="51"/>
      <c r="FA972" s="51"/>
      <c r="FB972" s="51"/>
      <c r="FC972" s="51"/>
      <c r="FD972" s="51"/>
      <c r="FE972" s="51"/>
      <c r="FF972" s="51"/>
      <c r="FG972" s="51"/>
      <c r="FH972" s="51"/>
      <c r="FI972" s="51"/>
      <c r="FJ972" s="51"/>
      <c r="FK972" s="51"/>
      <c r="FL972" s="51"/>
      <c r="FM972" s="51"/>
      <c r="FN972" s="51"/>
      <c r="FO972" s="51"/>
      <c r="FP972" s="51"/>
      <c r="FQ972" s="51"/>
      <c r="FR972" s="51"/>
      <c r="FS972" s="51"/>
      <c r="FT972" s="51"/>
      <c r="FU972" s="51"/>
      <c r="FV972" s="51"/>
      <c r="FW972" s="51"/>
      <c r="FX972" s="51"/>
      <c r="FY972" s="51"/>
      <c r="FZ972" s="51"/>
      <c r="GA972" s="51"/>
      <c r="GB972" s="51"/>
      <c r="GC972" s="51"/>
      <c r="GD972" s="51"/>
      <c r="GE972" s="51"/>
      <c r="GF972" s="51"/>
      <c r="GG972" s="51"/>
      <c r="GH972" s="51"/>
      <c r="GI972" s="51"/>
      <c r="GJ972" s="51"/>
      <c r="GK972" s="51"/>
      <c r="GL972" s="51"/>
      <c r="GM972" s="51"/>
      <c r="GN972" s="51"/>
      <c r="GO972" s="51"/>
      <c r="GP972" s="51"/>
      <c r="GQ972" s="51"/>
      <c r="GR972" s="51"/>
      <c r="GS972" s="51"/>
      <c r="GT972" s="51"/>
      <c r="GU972" s="51"/>
      <c r="GV972" s="51"/>
      <c r="GW972" s="51"/>
      <c r="GX972" s="51"/>
      <c r="GY972" s="51"/>
      <c r="GZ972" s="51"/>
      <c r="HA972" s="51"/>
      <c r="HB972" s="51"/>
      <c r="HC972" s="51"/>
      <c r="HD972" s="51"/>
      <c r="HE972" s="51"/>
      <c r="HF972" s="51"/>
      <c r="HG972" s="51"/>
      <c r="HH972" s="51"/>
      <c r="HI972" s="51"/>
      <c r="HJ972" s="51"/>
      <c r="HK972" s="51"/>
      <c r="HL972" s="51"/>
      <c r="HM972" s="51"/>
      <c r="HN972" s="51"/>
      <c r="HO972" s="51"/>
      <c r="HP972" s="51"/>
      <c r="HQ972" s="51"/>
      <c r="HR972" s="51"/>
      <c r="HS972" s="51"/>
      <c r="HT972" s="51"/>
      <c r="HU972" s="51"/>
      <c r="HV972" s="51"/>
      <c r="HW972" s="51"/>
      <c r="HX972" s="51"/>
      <c r="HY972" s="51"/>
      <c r="HZ972" s="51"/>
      <c r="IA972" s="51"/>
      <c r="IB972" s="51"/>
      <c r="IC972" s="51"/>
      <c r="ID972" s="51"/>
      <c r="IE972" s="51"/>
      <c r="IF972" s="51"/>
      <c r="IG972" s="51"/>
      <c r="IH972" s="51"/>
      <c r="II972" s="51"/>
      <c r="IJ972" s="51"/>
      <c r="IK972" s="51"/>
      <c r="IL972" s="51"/>
      <c r="IM972" s="51"/>
      <c r="IN972" s="51"/>
      <c r="IO972" s="51"/>
      <c r="IP972" s="51"/>
      <c r="IQ972" s="51"/>
      <c r="IR972" s="51"/>
      <c r="IS972" s="51"/>
      <c r="IT972" s="51"/>
      <c r="IU972" s="51"/>
    </row>
    <row r="973" spans="1:255" ht="12.75" customHeight="1" x14ac:dyDescent="0.2">
      <c r="A973" s="61"/>
      <c r="B973" s="61"/>
      <c r="C973" s="61"/>
      <c r="D973" s="61"/>
      <c r="E973" s="6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  <c r="BN973" s="51"/>
      <c r="BO973" s="51"/>
      <c r="BP973" s="51"/>
      <c r="BQ973" s="51"/>
      <c r="BR973" s="51"/>
      <c r="BS973" s="51"/>
      <c r="BT973" s="51"/>
      <c r="BU973" s="51"/>
      <c r="BV973" s="51"/>
      <c r="BW973" s="51"/>
      <c r="BX973" s="51"/>
      <c r="BY973" s="51"/>
      <c r="BZ973" s="51"/>
      <c r="CA973" s="51"/>
      <c r="CB973" s="51"/>
      <c r="CC973" s="51"/>
      <c r="CD973" s="51"/>
      <c r="CE973" s="51"/>
      <c r="CF973" s="51"/>
      <c r="CG973" s="51"/>
      <c r="CH973" s="51"/>
      <c r="CI973" s="51"/>
      <c r="CJ973" s="51"/>
      <c r="CK973" s="51"/>
      <c r="CL973" s="51"/>
      <c r="CM973" s="51"/>
      <c r="CN973" s="51"/>
      <c r="CO973" s="51"/>
      <c r="CP973" s="51"/>
      <c r="CQ973" s="51"/>
      <c r="CR973" s="51"/>
      <c r="CS973" s="51"/>
      <c r="CT973" s="51"/>
      <c r="CU973" s="51"/>
      <c r="CV973" s="51"/>
      <c r="CW973" s="51"/>
      <c r="CX973" s="51"/>
      <c r="CY973" s="51"/>
      <c r="CZ973" s="51"/>
      <c r="DA973" s="51"/>
      <c r="DB973" s="51"/>
      <c r="DC973" s="51"/>
      <c r="DD973" s="51"/>
      <c r="DE973" s="51"/>
      <c r="DF973" s="51"/>
      <c r="DG973" s="51"/>
      <c r="DH973" s="51"/>
      <c r="DI973" s="51"/>
      <c r="DJ973" s="51"/>
      <c r="DK973" s="51"/>
      <c r="DL973" s="51"/>
      <c r="DM973" s="51"/>
      <c r="DN973" s="51"/>
      <c r="DO973" s="51"/>
      <c r="DP973" s="51"/>
      <c r="DQ973" s="51"/>
      <c r="DR973" s="51"/>
      <c r="DS973" s="51"/>
      <c r="DT973" s="51"/>
      <c r="DU973" s="51"/>
      <c r="DV973" s="51"/>
      <c r="DW973" s="51"/>
      <c r="DX973" s="51"/>
      <c r="DY973" s="51"/>
      <c r="DZ973" s="51"/>
      <c r="EA973" s="51"/>
      <c r="EB973" s="51"/>
      <c r="EC973" s="51"/>
      <c r="ED973" s="51"/>
      <c r="EE973" s="51"/>
      <c r="EF973" s="51"/>
      <c r="EG973" s="51"/>
      <c r="EH973" s="51"/>
      <c r="EI973" s="51"/>
      <c r="EJ973" s="51"/>
      <c r="EK973" s="51"/>
      <c r="EL973" s="51"/>
      <c r="EM973" s="51"/>
      <c r="EN973" s="51"/>
      <c r="EO973" s="51"/>
      <c r="EP973" s="51"/>
      <c r="EQ973" s="51"/>
      <c r="ER973" s="51"/>
      <c r="ES973" s="51"/>
      <c r="ET973" s="51"/>
      <c r="EU973" s="51"/>
      <c r="EV973" s="51"/>
      <c r="EW973" s="51"/>
      <c r="EX973" s="51"/>
      <c r="EY973" s="51"/>
      <c r="EZ973" s="51"/>
      <c r="FA973" s="51"/>
      <c r="FB973" s="51"/>
      <c r="FC973" s="51"/>
      <c r="FD973" s="51"/>
      <c r="FE973" s="51"/>
      <c r="FF973" s="51"/>
      <c r="FG973" s="51"/>
      <c r="FH973" s="51"/>
      <c r="FI973" s="51"/>
      <c r="FJ973" s="51"/>
      <c r="FK973" s="51"/>
      <c r="FL973" s="51"/>
      <c r="FM973" s="51"/>
      <c r="FN973" s="51"/>
      <c r="FO973" s="51"/>
      <c r="FP973" s="51"/>
      <c r="FQ973" s="51"/>
      <c r="FR973" s="51"/>
      <c r="FS973" s="51"/>
      <c r="FT973" s="51"/>
      <c r="FU973" s="51"/>
      <c r="FV973" s="51"/>
      <c r="FW973" s="51"/>
      <c r="FX973" s="51"/>
      <c r="FY973" s="51"/>
      <c r="FZ973" s="51"/>
      <c r="GA973" s="51"/>
      <c r="GB973" s="51"/>
      <c r="GC973" s="51"/>
      <c r="GD973" s="51"/>
      <c r="GE973" s="51"/>
      <c r="GF973" s="51"/>
      <c r="GG973" s="51"/>
      <c r="GH973" s="51"/>
      <c r="GI973" s="51"/>
      <c r="GJ973" s="51"/>
      <c r="GK973" s="51"/>
      <c r="GL973" s="51"/>
      <c r="GM973" s="51"/>
      <c r="GN973" s="51"/>
      <c r="GO973" s="51"/>
      <c r="GP973" s="51"/>
      <c r="GQ973" s="51"/>
      <c r="GR973" s="51"/>
      <c r="GS973" s="51"/>
      <c r="GT973" s="51"/>
      <c r="GU973" s="51"/>
      <c r="GV973" s="51"/>
      <c r="GW973" s="51"/>
      <c r="GX973" s="51"/>
      <c r="GY973" s="51"/>
      <c r="GZ973" s="51"/>
      <c r="HA973" s="51"/>
      <c r="HB973" s="51"/>
      <c r="HC973" s="51"/>
      <c r="HD973" s="51"/>
      <c r="HE973" s="51"/>
      <c r="HF973" s="51"/>
      <c r="HG973" s="51"/>
      <c r="HH973" s="51"/>
      <c r="HI973" s="51"/>
      <c r="HJ973" s="51"/>
      <c r="HK973" s="51"/>
      <c r="HL973" s="51"/>
      <c r="HM973" s="51"/>
      <c r="HN973" s="51"/>
      <c r="HO973" s="51"/>
      <c r="HP973" s="51"/>
      <c r="HQ973" s="51"/>
      <c r="HR973" s="51"/>
      <c r="HS973" s="51"/>
      <c r="HT973" s="51"/>
      <c r="HU973" s="51"/>
      <c r="HV973" s="51"/>
      <c r="HW973" s="51"/>
      <c r="HX973" s="51"/>
      <c r="HY973" s="51"/>
      <c r="HZ973" s="51"/>
      <c r="IA973" s="51"/>
      <c r="IB973" s="51"/>
      <c r="IC973" s="51"/>
      <c r="ID973" s="51"/>
      <c r="IE973" s="51"/>
      <c r="IF973" s="51"/>
      <c r="IG973" s="51"/>
      <c r="IH973" s="51"/>
      <c r="II973" s="51"/>
      <c r="IJ973" s="51"/>
      <c r="IK973" s="51"/>
      <c r="IL973" s="51"/>
      <c r="IM973" s="51"/>
      <c r="IN973" s="51"/>
      <c r="IO973" s="51"/>
      <c r="IP973" s="51"/>
      <c r="IQ973" s="51"/>
      <c r="IR973" s="51"/>
      <c r="IS973" s="51"/>
      <c r="IT973" s="51"/>
      <c r="IU973" s="51"/>
    </row>
    <row r="974" spans="1:255" ht="12.75" customHeight="1" x14ac:dyDescent="0.2">
      <c r="A974" s="61"/>
      <c r="B974" s="61"/>
      <c r="C974" s="61"/>
      <c r="D974" s="61"/>
      <c r="E974" s="6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51"/>
      <c r="AX974" s="51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  <c r="BW974" s="51"/>
      <c r="BX974" s="51"/>
      <c r="BY974" s="51"/>
      <c r="BZ974" s="51"/>
      <c r="CA974" s="51"/>
      <c r="CB974" s="51"/>
      <c r="CC974" s="51"/>
      <c r="CD974" s="51"/>
      <c r="CE974" s="51"/>
      <c r="CF974" s="51"/>
      <c r="CG974" s="51"/>
      <c r="CH974" s="51"/>
      <c r="CI974" s="51"/>
      <c r="CJ974" s="51"/>
      <c r="CK974" s="51"/>
      <c r="CL974" s="51"/>
      <c r="CM974" s="51"/>
      <c r="CN974" s="51"/>
      <c r="CO974" s="51"/>
      <c r="CP974" s="51"/>
      <c r="CQ974" s="51"/>
      <c r="CR974" s="51"/>
      <c r="CS974" s="51"/>
      <c r="CT974" s="51"/>
      <c r="CU974" s="51"/>
      <c r="CV974" s="51"/>
      <c r="CW974" s="51"/>
      <c r="CX974" s="51"/>
      <c r="CY974" s="51"/>
      <c r="CZ974" s="51"/>
      <c r="DA974" s="51"/>
      <c r="DB974" s="51"/>
      <c r="DC974" s="51"/>
      <c r="DD974" s="51"/>
      <c r="DE974" s="51"/>
      <c r="DF974" s="51"/>
      <c r="DG974" s="51"/>
      <c r="DH974" s="51"/>
      <c r="DI974" s="51"/>
      <c r="DJ974" s="51"/>
      <c r="DK974" s="51"/>
      <c r="DL974" s="51"/>
      <c r="DM974" s="51"/>
      <c r="DN974" s="51"/>
      <c r="DO974" s="51"/>
      <c r="DP974" s="51"/>
      <c r="DQ974" s="51"/>
      <c r="DR974" s="51"/>
      <c r="DS974" s="51"/>
      <c r="DT974" s="51"/>
      <c r="DU974" s="51"/>
      <c r="DV974" s="51"/>
      <c r="DW974" s="51"/>
      <c r="DX974" s="51"/>
      <c r="DY974" s="51"/>
      <c r="DZ974" s="51"/>
      <c r="EA974" s="51"/>
      <c r="EB974" s="51"/>
      <c r="EC974" s="51"/>
      <c r="ED974" s="51"/>
      <c r="EE974" s="51"/>
      <c r="EF974" s="51"/>
      <c r="EG974" s="51"/>
      <c r="EH974" s="51"/>
      <c r="EI974" s="51"/>
      <c r="EJ974" s="51"/>
      <c r="EK974" s="51"/>
      <c r="EL974" s="51"/>
      <c r="EM974" s="51"/>
      <c r="EN974" s="51"/>
      <c r="EO974" s="51"/>
      <c r="EP974" s="51"/>
      <c r="EQ974" s="51"/>
      <c r="ER974" s="51"/>
      <c r="ES974" s="51"/>
      <c r="ET974" s="51"/>
      <c r="EU974" s="51"/>
      <c r="EV974" s="51"/>
      <c r="EW974" s="51"/>
      <c r="EX974" s="51"/>
      <c r="EY974" s="51"/>
      <c r="EZ974" s="51"/>
      <c r="FA974" s="51"/>
      <c r="FB974" s="51"/>
      <c r="FC974" s="51"/>
      <c r="FD974" s="51"/>
      <c r="FE974" s="51"/>
      <c r="FF974" s="51"/>
      <c r="FG974" s="51"/>
      <c r="FH974" s="51"/>
      <c r="FI974" s="51"/>
      <c r="FJ974" s="51"/>
      <c r="FK974" s="51"/>
      <c r="FL974" s="51"/>
      <c r="FM974" s="51"/>
      <c r="FN974" s="51"/>
      <c r="FO974" s="51"/>
      <c r="FP974" s="51"/>
      <c r="FQ974" s="51"/>
      <c r="FR974" s="51"/>
      <c r="FS974" s="51"/>
      <c r="FT974" s="51"/>
      <c r="FU974" s="51"/>
      <c r="FV974" s="51"/>
      <c r="FW974" s="51"/>
      <c r="FX974" s="51"/>
      <c r="FY974" s="51"/>
      <c r="FZ974" s="51"/>
      <c r="GA974" s="51"/>
      <c r="GB974" s="51"/>
      <c r="GC974" s="51"/>
      <c r="GD974" s="51"/>
      <c r="GE974" s="51"/>
      <c r="GF974" s="51"/>
      <c r="GG974" s="51"/>
      <c r="GH974" s="51"/>
      <c r="GI974" s="51"/>
      <c r="GJ974" s="51"/>
      <c r="GK974" s="51"/>
      <c r="GL974" s="51"/>
      <c r="GM974" s="51"/>
      <c r="GN974" s="51"/>
      <c r="GO974" s="51"/>
      <c r="GP974" s="51"/>
      <c r="GQ974" s="51"/>
      <c r="GR974" s="51"/>
      <c r="GS974" s="51"/>
      <c r="GT974" s="51"/>
      <c r="GU974" s="51"/>
      <c r="GV974" s="51"/>
      <c r="GW974" s="51"/>
      <c r="GX974" s="51"/>
      <c r="GY974" s="51"/>
      <c r="GZ974" s="51"/>
      <c r="HA974" s="51"/>
      <c r="HB974" s="51"/>
      <c r="HC974" s="51"/>
      <c r="HD974" s="51"/>
      <c r="HE974" s="51"/>
      <c r="HF974" s="51"/>
      <c r="HG974" s="51"/>
      <c r="HH974" s="51"/>
      <c r="HI974" s="51"/>
      <c r="HJ974" s="51"/>
      <c r="HK974" s="51"/>
      <c r="HL974" s="51"/>
      <c r="HM974" s="51"/>
      <c r="HN974" s="51"/>
      <c r="HO974" s="51"/>
      <c r="HP974" s="51"/>
      <c r="HQ974" s="51"/>
      <c r="HR974" s="51"/>
      <c r="HS974" s="51"/>
      <c r="HT974" s="51"/>
      <c r="HU974" s="51"/>
      <c r="HV974" s="51"/>
      <c r="HW974" s="51"/>
      <c r="HX974" s="51"/>
      <c r="HY974" s="51"/>
      <c r="HZ974" s="51"/>
      <c r="IA974" s="51"/>
      <c r="IB974" s="51"/>
      <c r="IC974" s="51"/>
      <c r="ID974" s="51"/>
      <c r="IE974" s="51"/>
      <c r="IF974" s="51"/>
      <c r="IG974" s="51"/>
      <c r="IH974" s="51"/>
      <c r="II974" s="51"/>
      <c r="IJ974" s="51"/>
      <c r="IK974" s="51"/>
      <c r="IL974" s="51"/>
      <c r="IM974" s="51"/>
      <c r="IN974" s="51"/>
      <c r="IO974" s="51"/>
      <c r="IP974" s="51"/>
      <c r="IQ974" s="51"/>
      <c r="IR974" s="51"/>
      <c r="IS974" s="51"/>
      <c r="IT974" s="51"/>
      <c r="IU974" s="51"/>
    </row>
    <row r="975" spans="1:255" ht="12.75" customHeight="1" x14ac:dyDescent="0.2">
      <c r="A975" s="61"/>
      <c r="B975" s="61"/>
      <c r="C975" s="61"/>
      <c r="D975" s="61"/>
      <c r="E975" s="6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51"/>
      <c r="AX975" s="51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  <c r="BN975" s="51"/>
      <c r="BO975" s="51"/>
      <c r="BP975" s="51"/>
      <c r="BQ975" s="51"/>
      <c r="BR975" s="51"/>
      <c r="BS975" s="51"/>
      <c r="BT975" s="51"/>
      <c r="BU975" s="51"/>
      <c r="BV975" s="51"/>
      <c r="BW975" s="51"/>
      <c r="BX975" s="51"/>
      <c r="BY975" s="51"/>
      <c r="BZ975" s="51"/>
      <c r="CA975" s="51"/>
      <c r="CB975" s="51"/>
      <c r="CC975" s="51"/>
      <c r="CD975" s="51"/>
      <c r="CE975" s="51"/>
      <c r="CF975" s="51"/>
      <c r="CG975" s="51"/>
      <c r="CH975" s="51"/>
      <c r="CI975" s="51"/>
      <c r="CJ975" s="51"/>
      <c r="CK975" s="51"/>
      <c r="CL975" s="51"/>
      <c r="CM975" s="51"/>
      <c r="CN975" s="51"/>
      <c r="CO975" s="51"/>
      <c r="CP975" s="51"/>
      <c r="CQ975" s="51"/>
      <c r="CR975" s="51"/>
      <c r="CS975" s="51"/>
      <c r="CT975" s="51"/>
      <c r="CU975" s="51"/>
      <c r="CV975" s="51"/>
      <c r="CW975" s="51"/>
      <c r="CX975" s="51"/>
      <c r="CY975" s="51"/>
      <c r="CZ975" s="51"/>
      <c r="DA975" s="51"/>
      <c r="DB975" s="51"/>
      <c r="DC975" s="51"/>
      <c r="DD975" s="51"/>
      <c r="DE975" s="51"/>
      <c r="DF975" s="51"/>
      <c r="DG975" s="51"/>
      <c r="DH975" s="51"/>
      <c r="DI975" s="51"/>
      <c r="DJ975" s="51"/>
      <c r="DK975" s="51"/>
      <c r="DL975" s="51"/>
      <c r="DM975" s="51"/>
      <c r="DN975" s="51"/>
      <c r="DO975" s="51"/>
      <c r="DP975" s="51"/>
      <c r="DQ975" s="51"/>
      <c r="DR975" s="51"/>
      <c r="DS975" s="51"/>
      <c r="DT975" s="51"/>
      <c r="DU975" s="51"/>
      <c r="DV975" s="51"/>
      <c r="DW975" s="51"/>
      <c r="DX975" s="51"/>
      <c r="DY975" s="51"/>
      <c r="DZ975" s="51"/>
      <c r="EA975" s="51"/>
      <c r="EB975" s="51"/>
      <c r="EC975" s="51"/>
      <c r="ED975" s="51"/>
      <c r="EE975" s="51"/>
      <c r="EF975" s="51"/>
      <c r="EG975" s="51"/>
      <c r="EH975" s="51"/>
      <c r="EI975" s="51"/>
      <c r="EJ975" s="51"/>
      <c r="EK975" s="51"/>
      <c r="EL975" s="51"/>
      <c r="EM975" s="51"/>
      <c r="EN975" s="51"/>
      <c r="EO975" s="51"/>
      <c r="EP975" s="51"/>
      <c r="EQ975" s="51"/>
      <c r="ER975" s="51"/>
      <c r="ES975" s="51"/>
      <c r="ET975" s="51"/>
      <c r="EU975" s="51"/>
      <c r="EV975" s="51"/>
      <c r="EW975" s="51"/>
      <c r="EX975" s="51"/>
      <c r="EY975" s="51"/>
      <c r="EZ975" s="51"/>
      <c r="FA975" s="51"/>
      <c r="FB975" s="51"/>
      <c r="FC975" s="51"/>
      <c r="FD975" s="51"/>
      <c r="FE975" s="51"/>
      <c r="FF975" s="51"/>
      <c r="FG975" s="51"/>
      <c r="FH975" s="51"/>
      <c r="FI975" s="51"/>
      <c r="FJ975" s="51"/>
      <c r="FK975" s="51"/>
      <c r="FL975" s="51"/>
      <c r="FM975" s="51"/>
      <c r="FN975" s="51"/>
      <c r="FO975" s="51"/>
      <c r="FP975" s="51"/>
      <c r="FQ975" s="51"/>
      <c r="FR975" s="51"/>
      <c r="FS975" s="51"/>
      <c r="FT975" s="51"/>
      <c r="FU975" s="51"/>
      <c r="FV975" s="51"/>
      <c r="FW975" s="51"/>
      <c r="FX975" s="51"/>
      <c r="FY975" s="51"/>
      <c r="FZ975" s="51"/>
      <c r="GA975" s="51"/>
      <c r="GB975" s="51"/>
      <c r="GC975" s="51"/>
      <c r="GD975" s="51"/>
      <c r="GE975" s="51"/>
      <c r="GF975" s="51"/>
      <c r="GG975" s="51"/>
      <c r="GH975" s="51"/>
      <c r="GI975" s="51"/>
      <c r="GJ975" s="51"/>
      <c r="GK975" s="51"/>
      <c r="GL975" s="51"/>
      <c r="GM975" s="51"/>
      <c r="GN975" s="51"/>
      <c r="GO975" s="51"/>
      <c r="GP975" s="51"/>
      <c r="GQ975" s="51"/>
      <c r="GR975" s="51"/>
      <c r="GS975" s="51"/>
      <c r="GT975" s="51"/>
      <c r="GU975" s="51"/>
      <c r="GV975" s="51"/>
      <c r="GW975" s="51"/>
      <c r="GX975" s="51"/>
      <c r="GY975" s="51"/>
      <c r="GZ975" s="51"/>
      <c r="HA975" s="51"/>
      <c r="HB975" s="51"/>
      <c r="HC975" s="51"/>
      <c r="HD975" s="51"/>
      <c r="HE975" s="51"/>
      <c r="HF975" s="51"/>
      <c r="HG975" s="51"/>
      <c r="HH975" s="51"/>
      <c r="HI975" s="51"/>
      <c r="HJ975" s="51"/>
      <c r="HK975" s="51"/>
      <c r="HL975" s="51"/>
      <c r="HM975" s="51"/>
      <c r="HN975" s="51"/>
      <c r="HO975" s="51"/>
      <c r="HP975" s="51"/>
      <c r="HQ975" s="51"/>
      <c r="HR975" s="51"/>
      <c r="HS975" s="51"/>
      <c r="HT975" s="51"/>
      <c r="HU975" s="51"/>
      <c r="HV975" s="51"/>
      <c r="HW975" s="51"/>
      <c r="HX975" s="51"/>
      <c r="HY975" s="51"/>
      <c r="HZ975" s="51"/>
      <c r="IA975" s="51"/>
      <c r="IB975" s="51"/>
      <c r="IC975" s="51"/>
      <c r="ID975" s="51"/>
      <c r="IE975" s="51"/>
      <c r="IF975" s="51"/>
      <c r="IG975" s="51"/>
      <c r="IH975" s="51"/>
      <c r="II975" s="51"/>
      <c r="IJ975" s="51"/>
      <c r="IK975" s="51"/>
      <c r="IL975" s="51"/>
      <c r="IM975" s="51"/>
      <c r="IN975" s="51"/>
      <c r="IO975" s="51"/>
      <c r="IP975" s="51"/>
      <c r="IQ975" s="51"/>
      <c r="IR975" s="51"/>
      <c r="IS975" s="51"/>
      <c r="IT975" s="51"/>
      <c r="IU975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</hyperlinks>
  <pageMargins left="0.7" right="0.7" top="0.75" bottom="0.75" header="0" footer="0"/>
  <pageSetup orientation="landscape" r:id="rId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T989"/>
  <sheetViews>
    <sheetView windowProtection="1" workbookViewId="0">
      <selection activeCell="B18" sqref="B18"/>
    </sheetView>
  </sheetViews>
  <sheetFormatPr baseColWidth="10" defaultColWidth="14.42578125" defaultRowHeight="15" customHeight="1" x14ac:dyDescent="0.2"/>
  <cols>
    <col min="1" max="1" width="66" customWidth="1"/>
    <col min="2" max="2" width="12.85546875" customWidth="1"/>
    <col min="3" max="3" width="16" customWidth="1"/>
    <col min="4" max="4" width="10.5703125" customWidth="1"/>
    <col min="5" max="5" width="33.85546875" customWidth="1"/>
    <col min="6" max="23" width="12.28515625" customWidth="1"/>
    <col min="24" max="254" width="17.28515625" customWidth="1"/>
  </cols>
  <sheetData>
    <row r="1" spans="1:254" ht="12.75" customHeight="1" x14ac:dyDescent="0.2">
      <c r="A1" s="24" t="s">
        <v>487</v>
      </c>
      <c r="B1" s="24" t="s">
        <v>9</v>
      </c>
      <c r="C1" s="25" t="s">
        <v>2</v>
      </c>
      <c r="D1" s="25" t="s">
        <v>3</v>
      </c>
      <c r="E1" s="25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spans="1:254" ht="12.75" customHeight="1" x14ac:dyDescent="0.2">
      <c r="A2" s="10" t="s">
        <v>488</v>
      </c>
      <c r="B2" s="9" t="s">
        <v>18</v>
      </c>
      <c r="C2" s="10" t="s">
        <v>19</v>
      </c>
      <c r="D2" s="10" t="s">
        <v>21</v>
      </c>
      <c r="E2" s="20" t="str">
        <f>HYPERLINK("http://www.cinemajove.com/","http://www.cinemajove.com/")</f>
        <v>http://www.cinemajove.com/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ht="12.75" customHeight="1" x14ac:dyDescent="0.2">
      <c r="A3" s="9" t="s">
        <v>188</v>
      </c>
      <c r="B3" s="9" t="s">
        <v>18</v>
      </c>
      <c r="C3" s="10" t="s">
        <v>19</v>
      </c>
      <c r="D3" s="10" t="s">
        <v>21</v>
      </c>
      <c r="E3" s="20" t="str">
        <f>HYPERLINK("http://www.huesca-filmfestival.com/","http://www.huesca-filmfestival.com/")</f>
        <v>http://www.huesca-filmfestival.com/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</row>
    <row r="4" spans="1:254" ht="12.75" customHeight="1" x14ac:dyDescent="0.2">
      <c r="A4" s="26" t="s">
        <v>489</v>
      </c>
      <c r="B4" s="26" t="s">
        <v>18</v>
      </c>
      <c r="C4" s="26" t="s">
        <v>19</v>
      </c>
      <c r="D4" s="26" t="s">
        <v>26</v>
      </c>
      <c r="E4" s="27" t="s">
        <v>490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</row>
    <row r="5" spans="1:254" ht="12.75" customHeight="1" x14ac:dyDescent="0.2">
      <c r="A5" s="9" t="s">
        <v>491</v>
      </c>
      <c r="B5" s="9" t="s">
        <v>18</v>
      </c>
      <c r="C5" s="10" t="s">
        <v>19</v>
      </c>
      <c r="D5" s="10" t="s">
        <v>43</v>
      </c>
      <c r="E5" s="20" t="str">
        <f>HYPERLINK("http://www.zinebi.com/","http://www.zinebi.com/")</f>
        <v>http://www.zinebi.com/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</row>
    <row r="6" spans="1:254" ht="12.75" customHeight="1" x14ac:dyDescent="0.2">
      <c r="A6" s="10" t="s">
        <v>492</v>
      </c>
      <c r="B6" s="9" t="s">
        <v>18</v>
      </c>
      <c r="C6" s="10" t="s">
        <v>207</v>
      </c>
      <c r="D6" s="10" t="s">
        <v>17</v>
      </c>
      <c r="E6" s="20" t="str">
        <f>HYPERLINK("http://www.tamperefilmfestival.fi/","http://www.tamperefilmfestival.fi")</f>
        <v>http://www.tamperefilmfestival.fi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</row>
    <row r="7" spans="1:254" ht="13.5" customHeight="1" x14ac:dyDescent="0.2">
      <c r="A7" s="28" t="s">
        <v>493</v>
      </c>
      <c r="B7" s="29" t="s">
        <v>18</v>
      </c>
      <c r="C7" s="28" t="s">
        <v>325</v>
      </c>
      <c r="D7" s="28" t="s">
        <v>26</v>
      </c>
      <c r="E7" s="30" t="s">
        <v>494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</row>
    <row r="8" spans="1:254" ht="13.5" customHeight="1" x14ac:dyDescent="0.2">
      <c r="A8" s="9" t="s">
        <v>495</v>
      </c>
      <c r="B8" s="9" t="s">
        <v>18</v>
      </c>
      <c r="C8" s="10" t="s">
        <v>168</v>
      </c>
      <c r="D8" s="26" t="s">
        <v>47</v>
      </c>
      <c r="E8" s="20" t="s">
        <v>496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ht="12.75" customHeight="1" x14ac:dyDescent="0.2">
      <c r="A9" s="31" t="s">
        <v>497</v>
      </c>
      <c r="B9" s="9" t="s">
        <v>18</v>
      </c>
      <c r="C9" s="10" t="s">
        <v>283</v>
      </c>
      <c r="D9" s="10" t="s">
        <v>33</v>
      </c>
      <c r="E9" s="27" t="s">
        <v>498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ht="13.5" customHeight="1" x14ac:dyDescent="0.2">
      <c r="A10" s="9" t="s">
        <v>499</v>
      </c>
      <c r="B10" s="9" t="s">
        <v>11</v>
      </c>
      <c r="C10" s="10" t="s">
        <v>16</v>
      </c>
      <c r="D10" s="10" t="s">
        <v>28</v>
      </c>
      <c r="E10" s="20" t="str">
        <f>HYPERLINK("http://www.kinoforum.org.br/","http://www.kinoforum.org.br")</f>
        <v>http://www.kinoforum.org.br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pans="1:254" ht="13.5" customHeight="1" x14ac:dyDescent="0.2">
      <c r="A11" s="9" t="s">
        <v>500</v>
      </c>
      <c r="B11" s="9" t="s">
        <v>11</v>
      </c>
      <c r="C11" s="10" t="s">
        <v>16</v>
      </c>
      <c r="D11" s="9" t="s">
        <v>33</v>
      </c>
      <c r="E11" s="20" t="str">
        <f>HYPERLINK("http://curtacinema.com.br/","http://curtacinema.com.br")</f>
        <v>http://curtacinema.com.br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pans="1:254" ht="13.5" customHeight="1" x14ac:dyDescent="0.2">
      <c r="A12" s="10" t="s">
        <v>501</v>
      </c>
      <c r="B12" s="9" t="s">
        <v>11</v>
      </c>
      <c r="C12" s="10" t="s">
        <v>57</v>
      </c>
      <c r="D12" s="10" t="s">
        <v>43</v>
      </c>
      <c r="E12" s="27" t="s">
        <v>502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pans="1:254" ht="12.75" customHeight="1" x14ac:dyDescent="0.2">
      <c r="A13" s="28" t="s">
        <v>503</v>
      </c>
      <c r="B13" s="9" t="s">
        <v>23</v>
      </c>
      <c r="C13" s="10" t="s">
        <v>24</v>
      </c>
      <c r="D13" s="9" t="s">
        <v>26</v>
      </c>
      <c r="E13" s="20" t="s">
        <v>504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s="32" customFormat="1" ht="12.75" customHeight="1" x14ac:dyDescent="0.2">
      <c r="A14" s="46" t="s">
        <v>596</v>
      </c>
      <c r="B14" s="47" t="s">
        <v>23</v>
      </c>
      <c r="C14" s="47" t="s">
        <v>95</v>
      </c>
      <c r="D14" s="12" t="s">
        <v>17</v>
      </c>
      <c r="E14" s="48" t="s">
        <v>597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pans="1:254" ht="13.5" customHeight="1" x14ac:dyDescent="0.2">
      <c r="A15" s="10" t="s">
        <v>505</v>
      </c>
      <c r="B15" s="9" t="s">
        <v>116</v>
      </c>
      <c r="C15" s="10" t="s">
        <v>136</v>
      </c>
      <c r="D15" s="10" t="s">
        <v>60</v>
      </c>
      <c r="E15" s="20" t="s">
        <v>506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ht="12.75" customHeight="1" x14ac:dyDescent="0.2">
      <c r="A16" s="10" t="s">
        <v>507</v>
      </c>
      <c r="B16" s="9" t="s">
        <v>11</v>
      </c>
      <c r="C16" s="10" t="s">
        <v>45</v>
      </c>
      <c r="D16" s="9" t="s">
        <v>69</v>
      </c>
      <c r="E16" s="27" t="s">
        <v>508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pans="1:254" ht="12.75" customHeight="1" x14ac:dyDescent="0.2">
      <c r="A17" s="10" t="s">
        <v>509</v>
      </c>
      <c r="B17" s="9" t="s">
        <v>11</v>
      </c>
      <c r="C17" s="10" t="s">
        <v>510</v>
      </c>
      <c r="D17" s="10" t="s">
        <v>43</v>
      </c>
      <c r="E17" s="20" t="s">
        <v>511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pans="1:254" ht="12.75" customHeight="1" x14ac:dyDescent="0.2">
      <c r="A18" s="10" t="s">
        <v>512</v>
      </c>
      <c r="B18" s="9" t="s">
        <v>11</v>
      </c>
      <c r="C18" s="10" t="s">
        <v>139</v>
      </c>
      <c r="D18" s="10" t="s">
        <v>43</v>
      </c>
      <c r="E18" s="20" t="s">
        <v>513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ht="12.75" customHeight="1" x14ac:dyDescent="0.2">
      <c r="A19" s="32"/>
      <c r="B19" s="32"/>
      <c r="C19" s="32"/>
      <c r="D19" s="32"/>
      <c r="E19" s="3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pans="1:254" ht="12.75" customHeight="1" x14ac:dyDescent="0.2">
      <c r="A20" s="32"/>
      <c r="B20" s="32"/>
      <c r="C20" s="32"/>
      <c r="D20" s="32"/>
      <c r="E20" s="3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pans="1:254" ht="12.75" customHeight="1" x14ac:dyDescent="0.2">
      <c r="A21" s="32"/>
      <c r="B21" s="32"/>
      <c r="C21" s="32"/>
      <c r="D21" s="32"/>
      <c r="E21" s="3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ht="12.75" customHeight="1" x14ac:dyDescent="0.2">
      <c r="A22" s="32"/>
      <c r="B22" s="32"/>
      <c r="C22" s="32"/>
      <c r="D22" s="32"/>
      <c r="E22" s="3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</row>
    <row r="23" spans="1:254" ht="12.75" customHeight="1" x14ac:dyDescent="0.2">
      <c r="A23" s="32"/>
      <c r="B23" s="32"/>
      <c r="C23" s="32"/>
      <c r="D23" s="32"/>
      <c r="E23" s="3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</row>
    <row r="24" spans="1:254" ht="12.75" customHeight="1" x14ac:dyDescent="0.2">
      <c r="A24" s="32"/>
      <c r="B24" s="32"/>
      <c r="C24" s="32"/>
      <c r="D24" s="32"/>
      <c r="E24" s="3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</row>
    <row r="25" spans="1:254" ht="12.75" customHeight="1" x14ac:dyDescent="0.2">
      <c r="A25" s="32"/>
      <c r="B25" s="32"/>
      <c r="C25" s="32"/>
      <c r="D25" s="32"/>
      <c r="E25" s="3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</row>
    <row r="26" spans="1:254" ht="12.75" customHeight="1" x14ac:dyDescent="0.2">
      <c r="A26" s="32"/>
      <c r="B26" s="32"/>
      <c r="C26" s="32"/>
      <c r="D26" s="32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</row>
    <row r="27" spans="1:254" ht="12.75" customHeight="1" x14ac:dyDescent="0.2">
      <c r="A27" s="32"/>
      <c r="B27" s="32"/>
      <c r="C27" s="32"/>
      <c r="D27" s="32"/>
      <c r="E27" s="3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</row>
    <row r="28" spans="1:254" ht="12.75" customHeight="1" x14ac:dyDescent="0.2">
      <c r="A28" s="32"/>
      <c r="B28" s="32"/>
      <c r="C28" s="32"/>
      <c r="D28" s="32"/>
      <c r="E28" s="3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</row>
    <row r="29" spans="1:254" ht="12.75" customHeight="1" x14ac:dyDescent="0.2">
      <c r="A29" s="32"/>
      <c r="B29" s="32"/>
      <c r="C29" s="32"/>
      <c r="D29" s="32"/>
      <c r="E29" s="3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</row>
    <row r="30" spans="1:254" ht="12.75" customHeight="1" x14ac:dyDescent="0.2">
      <c r="A30" s="32"/>
      <c r="B30" s="32"/>
      <c r="C30" s="32"/>
      <c r="D30" s="32"/>
      <c r="E30" s="3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</row>
    <row r="31" spans="1:254" ht="12.75" customHeight="1" x14ac:dyDescent="0.2">
      <c r="A31" s="32"/>
      <c r="B31" s="32"/>
      <c r="C31" s="32"/>
      <c r="D31" s="32"/>
      <c r="E31" s="3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</row>
    <row r="32" spans="1:254" ht="12.75" customHeight="1" x14ac:dyDescent="0.2">
      <c r="A32" s="32"/>
      <c r="B32" s="32"/>
      <c r="C32" s="32"/>
      <c r="D32" s="32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</row>
    <row r="33" spans="1:254" ht="12.75" customHeight="1" x14ac:dyDescent="0.2">
      <c r="A33" s="32"/>
      <c r="B33" s="32"/>
      <c r="C33" s="32"/>
      <c r="D33" s="32"/>
      <c r="E33" s="3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</row>
    <row r="34" spans="1:254" ht="12.75" customHeight="1" x14ac:dyDescent="0.2">
      <c r="A34" s="32"/>
      <c r="B34" s="32"/>
      <c r="C34" s="32"/>
      <c r="D34" s="32"/>
      <c r="E34" s="3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</row>
    <row r="35" spans="1:254" ht="12.75" customHeight="1" x14ac:dyDescent="0.2">
      <c r="A35" s="32"/>
      <c r="B35" s="32"/>
      <c r="C35" s="32"/>
      <c r="D35" s="32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</row>
    <row r="36" spans="1:254" ht="12.75" customHeight="1" x14ac:dyDescent="0.2">
      <c r="A36" s="32"/>
      <c r="B36" s="32"/>
      <c r="C36" s="32"/>
      <c r="D36" s="32"/>
      <c r="E36" s="3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</row>
    <row r="37" spans="1:254" ht="12.75" customHeight="1" x14ac:dyDescent="0.2">
      <c r="A37" s="32"/>
      <c r="B37" s="32"/>
      <c r="C37" s="32"/>
      <c r="D37" s="32"/>
      <c r="E37" s="3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</row>
    <row r="38" spans="1:254" ht="12.75" customHeight="1" x14ac:dyDescent="0.2">
      <c r="A38" s="32"/>
      <c r="B38" s="32"/>
      <c r="C38" s="32"/>
      <c r="D38" s="32"/>
      <c r="E38" s="3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</row>
    <row r="39" spans="1:254" ht="12.75" customHeight="1" x14ac:dyDescent="0.2">
      <c r="A39" s="32"/>
      <c r="B39" s="32"/>
      <c r="C39" s="32"/>
      <c r="D39" s="32"/>
      <c r="E39" s="3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</row>
    <row r="40" spans="1:254" ht="12.75" customHeight="1" x14ac:dyDescent="0.2">
      <c r="A40" s="32"/>
      <c r="B40" s="32"/>
      <c r="C40" s="32"/>
      <c r="D40" s="32"/>
      <c r="E40" s="3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</row>
    <row r="41" spans="1:254" ht="12.75" customHeight="1" x14ac:dyDescent="0.2">
      <c r="A41" s="32"/>
      <c r="B41" s="32"/>
      <c r="C41" s="32"/>
      <c r="D41" s="32"/>
      <c r="E41" s="3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</row>
    <row r="42" spans="1:254" ht="12.75" customHeight="1" x14ac:dyDescent="0.2">
      <c r="A42" s="32"/>
      <c r="B42" s="32"/>
      <c r="C42" s="32"/>
      <c r="D42" s="32"/>
      <c r="E42" s="3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</row>
    <row r="43" spans="1:254" ht="12.75" customHeight="1" x14ac:dyDescent="0.2">
      <c r="A43" s="32"/>
      <c r="B43" s="32"/>
      <c r="C43" s="32"/>
      <c r="D43" s="32"/>
      <c r="E43" s="3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</row>
    <row r="44" spans="1:254" ht="12.75" customHeight="1" x14ac:dyDescent="0.2">
      <c r="A44" s="32"/>
      <c r="B44" s="32"/>
      <c r="C44" s="32"/>
      <c r="D44" s="32"/>
      <c r="E44" s="3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</row>
    <row r="45" spans="1:254" ht="12.75" customHeight="1" x14ac:dyDescent="0.2">
      <c r="A45" s="32"/>
      <c r="B45" s="32"/>
      <c r="C45" s="32"/>
      <c r="D45" s="32"/>
      <c r="E45" s="3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</row>
    <row r="46" spans="1:254" ht="12.75" customHeight="1" x14ac:dyDescent="0.2">
      <c r="A46" s="32"/>
      <c r="B46" s="32"/>
      <c r="C46" s="32"/>
      <c r="D46" s="32"/>
      <c r="E46" s="3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</row>
    <row r="47" spans="1:254" ht="12.75" customHeight="1" x14ac:dyDescent="0.2">
      <c r="A47" s="32"/>
      <c r="B47" s="32"/>
      <c r="C47" s="32"/>
      <c r="D47" s="32"/>
      <c r="E47" s="3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</row>
    <row r="48" spans="1:254" ht="12.75" customHeight="1" x14ac:dyDescent="0.2">
      <c r="A48" s="32"/>
      <c r="B48" s="32"/>
      <c r="C48" s="32"/>
      <c r="D48" s="32"/>
      <c r="E48" s="3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</row>
    <row r="49" spans="1:254" ht="12.75" customHeight="1" x14ac:dyDescent="0.2">
      <c r="A49" s="32"/>
      <c r="B49" s="32"/>
      <c r="C49" s="32"/>
      <c r="D49" s="32"/>
      <c r="E49" s="3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</row>
    <row r="50" spans="1:254" ht="12.75" customHeight="1" x14ac:dyDescent="0.2">
      <c r="A50" s="32"/>
      <c r="B50" s="32"/>
      <c r="C50" s="32"/>
      <c r="D50" s="32"/>
      <c r="E50" s="3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</row>
    <row r="51" spans="1:254" ht="12.75" customHeight="1" x14ac:dyDescent="0.2">
      <c r="A51" s="32"/>
      <c r="B51" s="32"/>
      <c r="C51" s="32"/>
      <c r="D51" s="32"/>
      <c r="E51" s="3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</row>
    <row r="52" spans="1:254" ht="12.75" customHeight="1" x14ac:dyDescent="0.2">
      <c r="A52" s="32"/>
      <c r="B52" s="32"/>
      <c r="C52" s="32"/>
      <c r="D52" s="32"/>
      <c r="E52" s="3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</row>
    <row r="53" spans="1:254" ht="12.75" customHeight="1" x14ac:dyDescent="0.2">
      <c r="A53" s="32"/>
      <c r="B53" s="32"/>
      <c r="C53" s="32"/>
      <c r="D53" s="32"/>
      <c r="E53" s="3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</row>
    <row r="54" spans="1:254" ht="12.75" customHeight="1" x14ac:dyDescent="0.2">
      <c r="A54" s="32"/>
      <c r="B54" s="32"/>
      <c r="C54" s="32"/>
      <c r="D54" s="32"/>
      <c r="E54" s="3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</row>
    <row r="55" spans="1:254" ht="12.75" customHeight="1" x14ac:dyDescent="0.2">
      <c r="A55" s="32"/>
      <c r="B55" s="32"/>
      <c r="C55" s="32"/>
      <c r="D55" s="32"/>
      <c r="E55" s="3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</row>
    <row r="56" spans="1:254" ht="12.75" customHeight="1" x14ac:dyDescent="0.2">
      <c r="A56" s="32"/>
      <c r="B56" s="32"/>
      <c r="C56" s="32"/>
      <c r="D56" s="32"/>
      <c r="E56" s="33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</row>
    <row r="57" spans="1:254" ht="12.75" customHeight="1" x14ac:dyDescent="0.2">
      <c r="A57" s="32"/>
      <c r="B57" s="32"/>
      <c r="C57" s="32"/>
      <c r="D57" s="32"/>
      <c r="E57" s="33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</row>
    <row r="58" spans="1:254" ht="12.75" customHeight="1" x14ac:dyDescent="0.2">
      <c r="A58" s="32"/>
      <c r="B58" s="32"/>
      <c r="C58" s="32"/>
      <c r="D58" s="32"/>
      <c r="E58" s="33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</row>
    <row r="59" spans="1:254" ht="12.75" customHeight="1" x14ac:dyDescent="0.2">
      <c r="A59" s="32"/>
      <c r="B59" s="32"/>
      <c r="C59" s="32"/>
      <c r="D59" s="32"/>
      <c r="E59" s="33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</row>
    <row r="60" spans="1:254" ht="12.75" customHeight="1" x14ac:dyDescent="0.2">
      <c r="A60" s="32"/>
      <c r="B60" s="32"/>
      <c r="C60" s="32"/>
      <c r="D60" s="32"/>
      <c r="E60" s="33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</row>
    <row r="61" spans="1:254" ht="12.75" customHeight="1" x14ac:dyDescent="0.2">
      <c r="A61" s="32"/>
      <c r="B61" s="32"/>
      <c r="C61" s="32"/>
      <c r="D61" s="32"/>
      <c r="E61" s="33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</row>
    <row r="62" spans="1:254" ht="12.75" customHeight="1" x14ac:dyDescent="0.2">
      <c r="A62" s="32"/>
      <c r="B62" s="32"/>
      <c r="C62" s="32"/>
      <c r="D62" s="32"/>
      <c r="E62" s="33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</row>
    <row r="63" spans="1:254" ht="12.75" customHeight="1" x14ac:dyDescent="0.2">
      <c r="A63" s="32"/>
      <c r="B63" s="32"/>
      <c r="C63" s="32"/>
      <c r="D63" s="32"/>
      <c r="E63" s="33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</row>
    <row r="64" spans="1:254" ht="12.75" customHeight="1" x14ac:dyDescent="0.2">
      <c r="A64" s="32"/>
      <c r="B64" s="32"/>
      <c r="C64" s="32"/>
      <c r="D64" s="32"/>
      <c r="E64" s="33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</row>
    <row r="65" spans="1:254" ht="12.75" customHeight="1" x14ac:dyDescent="0.2">
      <c r="A65" s="32"/>
      <c r="B65" s="32"/>
      <c r="C65" s="32"/>
      <c r="D65" s="32"/>
      <c r="E65" s="33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</row>
    <row r="66" spans="1:254" ht="12.75" customHeight="1" x14ac:dyDescent="0.2">
      <c r="A66" s="32"/>
      <c r="B66" s="32"/>
      <c r="C66" s="32"/>
      <c r="D66" s="32"/>
      <c r="E66" s="33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</row>
    <row r="67" spans="1:254" ht="12.75" customHeight="1" x14ac:dyDescent="0.2">
      <c r="A67" s="32"/>
      <c r="B67" s="32"/>
      <c r="C67" s="32"/>
      <c r="D67" s="32"/>
      <c r="E67" s="33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</row>
    <row r="68" spans="1:254" ht="12.75" customHeight="1" x14ac:dyDescent="0.2">
      <c r="A68" s="32"/>
      <c r="B68" s="32"/>
      <c r="C68" s="32"/>
      <c r="D68" s="32"/>
      <c r="E68" s="33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</row>
    <row r="69" spans="1:254" ht="12.75" customHeight="1" x14ac:dyDescent="0.2">
      <c r="A69" s="32"/>
      <c r="B69" s="32"/>
      <c r="C69" s="32"/>
      <c r="D69" s="32"/>
      <c r="E69" s="33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</row>
    <row r="70" spans="1:254" ht="12.75" customHeight="1" x14ac:dyDescent="0.2">
      <c r="A70" s="32"/>
      <c r="B70" s="32"/>
      <c r="C70" s="32"/>
      <c r="D70" s="32"/>
      <c r="E70" s="33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</row>
    <row r="71" spans="1:254" ht="12.75" customHeight="1" x14ac:dyDescent="0.2">
      <c r="A71" s="32"/>
      <c r="B71" s="32"/>
      <c r="C71" s="32"/>
      <c r="D71" s="32"/>
      <c r="E71" s="33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</row>
    <row r="72" spans="1:254" ht="12.75" customHeight="1" x14ac:dyDescent="0.2">
      <c r="A72" s="32"/>
      <c r="B72" s="32"/>
      <c r="C72" s="32"/>
      <c r="D72" s="32"/>
      <c r="E72" s="33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</row>
    <row r="73" spans="1:254" ht="12.75" customHeight="1" x14ac:dyDescent="0.2">
      <c r="A73" s="32"/>
      <c r="B73" s="32"/>
      <c r="C73" s="32"/>
      <c r="D73" s="32"/>
      <c r="E73" s="33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</row>
    <row r="74" spans="1:254" ht="12.75" customHeight="1" x14ac:dyDescent="0.2">
      <c r="A74" s="32"/>
      <c r="B74" s="32"/>
      <c r="C74" s="32"/>
      <c r="D74" s="32"/>
      <c r="E74" s="33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</row>
    <row r="75" spans="1:254" ht="12.75" customHeight="1" x14ac:dyDescent="0.2">
      <c r="A75" s="32"/>
      <c r="B75" s="32"/>
      <c r="C75" s="32"/>
      <c r="D75" s="32"/>
      <c r="E75" s="33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</row>
    <row r="76" spans="1:254" ht="12.75" customHeight="1" x14ac:dyDescent="0.2">
      <c r="A76" s="32"/>
      <c r="B76" s="32"/>
      <c r="C76" s="32"/>
      <c r="D76" s="32"/>
      <c r="E76" s="33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</row>
    <row r="77" spans="1:254" ht="12.75" customHeight="1" x14ac:dyDescent="0.2">
      <c r="A77" s="32"/>
      <c r="B77" s="32"/>
      <c r="C77" s="32"/>
      <c r="D77" s="32"/>
      <c r="E77" s="33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</row>
    <row r="78" spans="1:254" ht="12.75" customHeight="1" x14ac:dyDescent="0.2">
      <c r="A78" s="32"/>
      <c r="B78" s="32"/>
      <c r="C78" s="32"/>
      <c r="D78" s="32"/>
      <c r="E78" s="33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</row>
    <row r="79" spans="1:254" ht="12.75" customHeight="1" x14ac:dyDescent="0.2">
      <c r="A79" s="32"/>
      <c r="B79" s="32"/>
      <c r="C79" s="32"/>
      <c r="D79" s="32"/>
      <c r="E79" s="33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</row>
    <row r="80" spans="1:254" ht="12.75" customHeight="1" x14ac:dyDescent="0.2">
      <c r="A80" s="32"/>
      <c r="B80" s="32"/>
      <c r="C80" s="32"/>
      <c r="D80" s="32"/>
      <c r="E80" s="33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</row>
    <row r="81" spans="1:254" ht="12.75" customHeight="1" x14ac:dyDescent="0.2">
      <c r="A81" s="32"/>
      <c r="B81" s="32"/>
      <c r="C81" s="32"/>
      <c r="D81" s="32"/>
      <c r="E81" s="33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</row>
    <row r="82" spans="1:254" ht="12.75" customHeight="1" x14ac:dyDescent="0.2">
      <c r="A82" s="32"/>
      <c r="B82" s="32"/>
      <c r="C82" s="32"/>
      <c r="D82" s="32"/>
      <c r="E82" s="33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</row>
    <row r="83" spans="1:254" ht="12.75" customHeight="1" x14ac:dyDescent="0.2">
      <c r="A83" s="32"/>
      <c r="B83" s="32"/>
      <c r="C83" s="32"/>
      <c r="D83" s="32"/>
      <c r="E83" s="33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</row>
    <row r="84" spans="1:254" ht="12.75" customHeight="1" x14ac:dyDescent="0.2">
      <c r="A84" s="32"/>
      <c r="B84" s="32"/>
      <c r="C84" s="32"/>
      <c r="D84" s="32"/>
      <c r="E84" s="33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</row>
    <row r="85" spans="1:254" ht="12.75" customHeight="1" x14ac:dyDescent="0.2">
      <c r="A85" s="32"/>
      <c r="B85" s="32"/>
      <c r="C85" s="32"/>
      <c r="D85" s="32"/>
      <c r="E85" s="33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</row>
    <row r="86" spans="1:254" ht="12.75" customHeight="1" x14ac:dyDescent="0.2">
      <c r="A86" s="32"/>
      <c r="B86" s="32"/>
      <c r="C86" s="32"/>
      <c r="D86" s="32"/>
      <c r="E86" s="33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</row>
    <row r="87" spans="1:254" ht="12.75" customHeight="1" x14ac:dyDescent="0.2">
      <c r="A87" s="32"/>
      <c r="B87" s="32"/>
      <c r="C87" s="32"/>
      <c r="D87" s="32"/>
      <c r="E87" s="33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</row>
    <row r="88" spans="1:254" ht="12.75" customHeight="1" x14ac:dyDescent="0.2">
      <c r="A88" s="32"/>
      <c r="B88" s="32"/>
      <c r="C88" s="32"/>
      <c r="D88" s="32"/>
      <c r="E88" s="33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</row>
    <row r="89" spans="1:254" ht="12.75" customHeight="1" x14ac:dyDescent="0.2">
      <c r="A89" s="32"/>
      <c r="B89" s="32"/>
      <c r="C89" s="32"/>
      <c r="D89" s="32"/>
      <c r="E89" s="33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</row>
    <row r="90" spans="1:254" ht="12.75" customHeight="1" x14ac:dyDescent="0.2">
      <c r="A90" s="32"/>
      <c r="B90" s="32"/>
      <c r="C90" s="32"/>
      <c r="D90" s="32"/>
      <c r="E90" s="33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</row>
    <row r="91" spans="1:254" ht="12.75" customHeight="1" x14ac:dyDescent="0.2">
      <c r="A91" s="32"/>
      <c r="B91" s="32"/>
      <c r="C91" s="32"/>
      <c r="D91" s="32"/>
      <c r="E91" s="33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</row>
    <row r="92" spans="1:254" ht="12.75" customHeight="1" x14ac:dyDescent="0.2">
      <c r="A92" s="32"/>
      <c r="B92" s="32"/>
      <c r="C92" s="32"/>
      <c r="D92" s="32"/>
      <c r="E92" s="33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</row>
    <row r="93" spans="1:254" ht="12.75" customHeight="1" x14ac:dyDescent="0.2">
      <c r="A93" s="32"/>
      <c r="B93" s="32"/>
      <c r="C93" s="32"/>
      <c r="D93" s="32"/>
      <c r="E93" s="33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</row>
    <row r="94" spans="1:254" ht="12.75" customHeight="1" x14ac:dyDescent="0.2">
      <c r="A94" s="32"/>
      <c r="B94" s="32"/>
      <c r="C94" s="32"/>
      <c r="D94" s="32"/>
      <c r="E94" s="33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</row>
    <row r="95" spans="1:254" ht="12.75" customHeight="1" x14ac:dyDescent="0.2">
      <c r="A95" s="32"/>
      <c r="B95" s="32"/>
      <c r="C95" s="32"/>
      <c r="D95" s="32"/>
      <c r="E95" s="33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</row>
    <row r="96" spans="1:254" ht="12.75" customHeight="1" x14ac:dyDescent="0.2">
      <c r="A96" s="32"/>
      <c r="B96" s="32"/>
      <c r="C96" s="32"/>
      <c r="D96" s="32"/>
      <c r="E96" s="33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</row>
    <row r="97" spans="1:254" ht="12.75" customHeight="1" x14ac:dyDescent="0.2">
      <c r="A97" s="32"/>
      <c r="B97" s="32"/>
      <c r="C97" s="32"/>
      <c r="D97" s="32"/>
      <c r="E97" s="33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</row>
    <row r="98" spans="1:254" ht="12.75" customHeight="1" x14ac:dyDescent="0.2">
      <c r="A98" s="32"/>
      <c r="B98" s="32"/>
      <c r="C98" s="32"/>
      <c r="D98" s="32"/>
      <c r="E98" s="33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</row>
    <row r="99" spans="1:254" ht="12.75" customHeight="1" x14ac:dyDescent="0.2">
      <c r="A99" s="32"/>
      <c r="B99" s="32"/>
      <c r="C99" s="32"/>
      <c r="D99" s="32"/>
      <c r="E99" s="33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</row>
    <row r="100" spans="1:254" ht="12.75" customHeight="1" x14ac:dyDescent="0.2">
      <c r="A100" s="32"/>
      <c r="B100" s="32"/>
      <c r="C100" s="32"/>
      <c r="D100" s="32"/>
      <c r="E100" s="33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</row>
    <row r="101" spans="1:254" ht="12.75" customHeight="1" x14ac:dyDescent="0.2">
      <c r="A101" s="32"/>
      <c r="B101" s="32"/>
      <c r="C101" s="32"/>
      <c r="D101" s="32"/>
      <c r="E101" s="33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</row>
    <row r="102" spans="1:254" ht="12.75" customHeight="1" x14ac:dyDescent="0.2">
      <c r="A102" s="32"/>
      <c r="B102" s="32"/>
      <c r="C102" s="32"/>
      <c r="D102" s="32"/>
      <c r="E102" s="33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</row>
    <row r="103" spans="1:254" ht="12.75" customHeight="1" x14ac:dyDescent="0.2">
      <c r="A103" s="32"/>
      <c r="B103" s="32"/>
      <c r="C103" s="32"/>
      <c r="D103" s="32"/>
      <c r="E103" s="33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</row>
    <row r="104" spans="1:254" ht="12.75" customHeight="1" x14ac:dyDescent="0.2">
      <c r="A104" s="32"/>
      <c r="B104" s="32"/>
      <c r="C104" s="32"/>
      <c r="D104" s="32"/>
      <c r="E104" s="33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</row>
    <row r="105" spans="1:254" ht="12.75" customHeight="1" x14ac:dyDescent="0.2">
      <c r="A105" s="32"/>
      <c r="B105" s="32"/>
      <c r="C105" s="32"/>
      <c r="D105" s="32"/>
      <c r="E105" s="33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</row>
    <row r="106" spans="1:254" ht="12.75" customHeight="1" x14ac:dyDescent="0.2">
      <c r="A106" s="32"/>
      <c r="B106" s="32"/>
      <c r="C106" s="32"/>
      <c r="D106" s="32"/>
      <c r="E106" s="33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</row>
    <row r="107" spans="1:254" ht="12.75" customHeight="1" x14ac:dyDescent="0.2">
      <c r="A107" s="32"/>
      <c r="B107" s="32"/>
      <c r="C107" s="32"/>
      <c r="D107" s="32"/>
      <c r="E107" s="33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</row>
    <row r="108" spans="1:254" ht="12.75" customHeight="1" x14ac:dyDescent="0.2">
      <c r="A108" s="32"/>
      <c r="B108" s="32"/>
      <c r="C108" s="32"/>
      <c r="D108" s="32"/>
      <c r="E108" s="33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</row>
    <row r="109" spans="1:254" ht="12.75" customHeight="1" x14ac:dyDescent="0.2">
      <c r="A109" s="32"/>
      <c r="B109" s="32"/>
      <c r="C109" s="32"/>
      <c r="D109" s="32"/>
      <c r="E109" s="33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</row>
    <row r="110" spans="1:254" ht="12.75" customHeight="1" x14ac:dyDescent="0.2">
      <c r="A110" s="32"/>
      <c r="B110" s="32"/>
      <c r="C110" s="32"/>
      <c r="D110" s="32"/>
      <c r="E110" s="33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</row>
    <row r="111" spans="1:254" ht="12.75" customHeight="1" x14ac:dyDescent="0.2">
      <c r="A111" s="32"/>
      <c r="B111" s="32"/>
      <c r="C111" s="32"/>
      <c r="D111" s="32"/>
      <c r="E111" s="33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</row>
    <row r="112" spans="1:254" ht="12.75" customHeight="1" x14ac:dyDescent="0.2">
      <c r="A112" s="32"/>
      <c r="B112" s="32"/>
      <c r="C112" s="32"/>
      <c r="D112" s="32"/>
      <c r="E112" s="33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</row>
    <row r="113" spans="1:254" ht="12.75" customHeight="1" x14ac:dyDescent="0.2">
      <c r="A113" s="32"/>
      <c r="B113" s="32"/>
      <c r="C113" s="32"/>
      <c r="D113" s="32"/>
      <c r="E113" s="33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</row>
    <row r="114" spans="1:254" ht="12.75" customHeight="1" x14ac:dyDescent="0.2">
      <c r="A114" s="32"/>
      <c r="B114" s="32"/>
      <c r="C114" s="32"/>
      <c r="D114" s="32"/>
      <c r="E114" s="33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</row>
    <row r="115" spans="1:254" ht="12.75" customHeight="1" x14ac:dyDescent="0.2">
      <c r="A115" s="32"/>
      <c r="B115" s="32"/>
      <c r="C115" s="32"/>
      <c r="D115" s="32"/>
      <c r="E115" s="33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</row>
    <row r="116" spans="1:254" ht="12.75" customHeight="1" x14ac:dyDescent="0.2">
      <c r="A116" s="32"/>
      <c r="B116" s="32"/>
      <c r="C116" s="32"/>
      <c r="D116" s="32"/>
      <c r="E116" s="33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</row>
    <row r="117" spans="1:254" ht="12.75" customHeight="1" x14ac:dyDescent="0.2">
      <c r="A117" s="32"/>
      <c r="B117" s="32"/>
      <c r="C117" s="32"/>
      <c r="D117" s="32"/>
      <c r="E117" s="33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</row>
    <row r="118" spans="1:254" ht="12.75" customHeight="1" x14ac:dyDescent="0.2">
      <c r="A118" s="32"/>
      <c r="B118" s="32"/>
      <c r="C118" s="32"/>
      <c r="D118" s="32"/>
      <c r="E118" s="33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</row>
    <row r="119" spans="1:254" ht="12.75" customHeight="1" x14ac:dyDescent="0.2">
      <c r="A119" s="32"/>
      <c r="B119" s="32"/>
      <c r="C119" s="32"/>
      <c r="D119" s="32"/>
      <c r="E119" s="33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</row>
    <row r="120" spans="1:254" ht="12.75" customHeight="1" x14ac:dyDescent="0.2">
      <c r="A120" s="32"/>
      <c r="B120" s="32"/>
      <c r="C120" s="32"/>
      <c r="D120" s="32"/>
      <c r="E120" s="33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</row>
    <row r="121" spans="1:254" ht="12.75" customHeight="1" x14ac:dyDescent="0.2">
      <c r="A121" s="32"/>
      <c r="B121" s="32"/>
      <c r="C121" s="32"/>
      <c r="D121" s="32"/>
      <c r="E121" s="33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</row>
    <row r="122" spans="1:254" ht="12.75" customHeight="1" x14ac:dyDescent="0.2">
      <c r="A122" s="32"/>
      <c r="B122" s="32"/>
      <c r="C122" s="32"/>
      <c r="D122" s="32"/>
      <c r="E122" s="33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</row>
    <row r="123" spans="1:254" ht="12.75" customHeight="1" x14ac:dyDescent="0.2">
      <c r="A123" s="32"/>
      <c r="B123" s="32"/>
      <c r="C123" s="32"/>
      <c r="D123" s="32"/>
      <c r="E123" s="33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</row>
    <row r="124" spans="1:254" ht="12.75" customHeight="1" x14ac:dyDescent="0.2">
      <c r="A124" s="32"/>
      <c r="B124" s="32"/>
      <c r="C124" s="32"/>
      <c r="D124" s="32"/>
      <c r="E124" s="33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</row>
    <row r="125" spans="1:254" ht="12.75" customHeight="1" x14ac:dyDescent="0.2">
      <c r="A125" s="32"/>
      <c r="B125" s="32"/>
      <c r="C125" s="32"/>
      <c r="D125" s="32"/>
      <c r="E125" s="33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</row>
    <row r="126" spans="1:254" ht="12.75" customHeight="1" x14ac:dyDescent="0.2">
      <c r="A126" s="32"/>
      <c r="B126" s="32"/>
      <c r="C126" s="32"/>
      <c r="D126" s="32"/>
      <c r="E126" s="33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</row>
    <row r="127" spans="1:254" ht="12.75" customHeight="1" x14ac:dyDescent="0.2">
      <c r="A127" s="32"/>
      <c r="B127" s="32"/>
      <c r="C127" s="32"/>
      <c r="D127" s="32"/>
      <c r="E127" s="33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</row>
    <row r="128" spans="1:254" ht="12.75" customHeight="1" x14ac:dyDescent="0.2">
      <c r="A128" s="32"/>
      <c r="B128" s="32"/>
      <c r="C128" s="32"/>
      <c r="D128" s="32"/>
      <c r="E128" s="33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</row>
    <row r="129" spans="1:254" ht="12.75" customHeight="1" x14ac:dyDescent="0.2">
      <c r="A129" s="32"/>
      <c r="B129" s="32"/>
      <c r="C129" s="32"/>
      <c r="D129" s="32"/>
      <c r="E129" s="33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</row>
    <row r="130" spans="1:254" ht="12.75" customHeight="1" x14ac:dyDescent="0.2">
      <c r="A130" s="32"/>
      <c r="B130" s="32"/>
      <c r="C130" s="32"/>
      <c r="D130" s="32"/>
      <c r="E130" s="33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</row>
    <row r="131" spans="1:254" ht="12.75" customHeight="1" x14ac:dyDescent="0.2">
      <c r="A131" s="32"/>
      <c r="B131" s="32"/>
      <c r="C131" s="32"/>
      <c r="D131" s="32"/>
      <c r="E131" s="33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</row>
    <row r="132" spans="1:254" ht="12.75" customHeight="1" x14ac:dyDescent="0.2">
      <c r="A132" s="32"/>
      <c r="B132" s="32"/>
      <c r="C132" s="32"/>
      <c r="D132" s="32"/>
      <c r="E132" s="33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</row>
    <row r="133" spans="1:254" ht="12.75" customHeight="1" x14ac:dyDescent="0.2">
      <c r="A133" s="32"/>
      <c r="B133" s="32"/>
      <c r="C133" s="32"/>
      <c r="D133" s="32"/>
      <c r="E133" s="3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</row>
    <row r="134" spans="1:254" ht="12.75" customHeight="1" x14ac:dyDescent="0.2">
      <c r="A134" s="32"/>
      <c r="B134" s="32"/>
      <c r="C134" s="32"/>
      <c r="D134" s="32"/>
      <c r="E134" s="3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</row>
    <row r="135" spans="1:254" ht="12.75" customHeight="1" x14ac:dyDescent="0.2">
      <c r="A135" s="32"/>
      <c r="B135" s="32"/>
      <c r="C135" s="32"/>
      <c r="D135" s="32"/>
      <c r="E135" s="3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</row>
    <row r="136" spans="1:254" ht="12.75" customHeight="1" x14ac:dyDescent="0.2">
      <c r="A136" s="32"/>
      <c r="B136" s="32"/>
      <c r="C136" s="32"/>
      <c r="D136" s="32"/>
      <c r="E136" s="3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</row>
    <row r="137" spans="1:254" ht="12.75" customHeight="1" x14ac:dyDescent="0.2">
      <c r="A137" s="32"/>
      <c r="B137" s="32"/>
      <c r="C137" s="32"/>
      <c r="D137" s="32"/>
      <c r="E137" s="3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</row>
    <row r="138" spans="1:254" ht="12.75" customHeight="1" x14ac:dyDescent="0.2">
      <c r="A138" s="32"/>
      <c r="B138" s="32"/>
      <c r="C138" s="32"/>
      <c r="D138" s="32"/>
      <c r="E138" s="3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</row>
    <row r="139" spans="1:254" ht="12.75" customHeight="1" x14ac:dyDescent="0.2">
      <c r="A139" s="32"/>
      <c r="B139" s="32"/>
      <c r="C139" s="32"/>
      <c r="D139" s="32"/>
      <c r="E139" s="3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</row>
    <row r="140" spans="1:254" ht="12.75" customHeight="1" x14ac:dyDescent="0.2">
      <c r="A140" s="32"/>
      <c r="B140" s="32"/>
      <c r="C140" s="32"/>
      <c r="D140" s="32"/>
      <c r="E140" s="3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</row>
    <row r="141" spans="1:254" ht="12.75" customHeight="1" x14ac:dyDescent="0.2">
      <c r="A141" s="32"/>
      <c r="B141" s="32"/>
      <c r="C141" s="32"/>
      <c r="D141" s="32"/>
      <c r="E141" s="3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</row>
    <row r="142" spans="1:254" ht="12.75" customHeight="1" x14ac:dyDescent="0.2">
      <c r="A142" s="32"/>
      <c r="B142" s="32"/>
      <c r="C142" s="32"/>
      <c r="D142" s="32"/>
      <c r="E142" s="3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</row>
    <row r="143" spans="1:254" ht="12.75" customHeight="1" x14ac:dyDescent="0.2">
      <c r="A143" s="32"/>
      <c r="B143" s="32"/>
      <c r="C143" s="32"/>
      <c r="D143" s="32"/>
      <c r="E143" s="3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</row>
    <row r="144" spans="1:254" ht="12.75" customHeight="1" x14ac:dyDescent="0.2">
      <c r="A144" s="32"/>
      <c r="B144" s="32"/>
      <c r="C144" s="32"/>
      <c r="D144" s="32"/>
      <c r="E144" s="3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</row>
    <row r="145" spans="1:254" ht="12.75" customHeight="1" x14ac:dyDescent="0.2">
      <c r="A145" s="32"/>
      <c r="B145" s="32"/>
      <c r="C145" s="32"/>
      <c r="D145" s="32"/>
      <c r="E145" s="3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</row>
    <row r="146" spans="1:254" ht="12.75" customHeight="1" x14ac:dyDescent="0.2">
      <c r="A146" s="32"/>
      <c r="B146" s="32"/>
      <c r="C146" s="32"/>
      <c r="D146" s="32"/>
      <c r="E146" s="3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</row>
    <row r="147" spans="1:254" ht="12.75" customHeight="1" x14ac:dyDescent="0.2">
      <c r="A147" s="32"/>
      <c r="B147" s="32"/>
      <c r="C147" s="32"/>
      <c r="D147" s="32"/>
      <c r="E147" s="3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</row>
    <row r="148" spans="1:254" ht="12.75" customHeight="1" x14ac:dyDescent="0.2">
      <c r="A148" s="32"/>
      <c r="B148" s="32"/>
      <c r="C148" s="32"/>
      <c r="D148" s="32"/>
      <c r="E148" s="3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</row>
    <row r="149" spans="1:254" ht="12.75" customHeight="1" x14ac:dyDescent="0.2">
      <c r="A149" s="32"/>
      <c r="B149" s="32"/>
      <c r="C149" s="32"/>
      <c r="D149" s="32"/>
      <c r="E149" s="3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</row>
    <row r="150" spans="1:254" ht="12.75" customHeight="1" x14ac:dyDescent="0.2">
      <c r="A150" s="32"/>
      <c r="B150" s="32"/>
      <c r="C150" s="32"/>
      <c r="D150" s="32"/>
      <c r="E150" s="3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</row>
    <row r="151" spans="1:254" ht="12.75" customHeight="1" x14ac:dyDescent="0.2">
      <c r="A151" s="32"/>
      <c r="B151" s="32"/>
      <c r="C151" s="32"/>
      <c r="D151" s="32"/>
      <c r="E151" s="3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</row>
    <row r="152" spans="1:254" ht="12.75" customHeight="1" x14ac:dyDescent="0.2">
      <c r="A152" s="32"/>
      <c r="B152" s="32"/>
      <c r="C152" s="32"/>
      <c r="D152" s="32"/>
      <c r="E152" s="3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</row>
    <row r="153" spans="1:254" ht="12.75" customHeight="1" x14ac:dyDescent="0.2">
      <c r="A153" s="32"/>
      <c r="B153" s="32"/>
      <c r="C153" s="32"/>
      <c r="D153" s="32"/>
      <c r="E153" s="3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</row>
    <row r="154" spans="1:254" ht="12.75" customHeight="1" x14ac:dyDescent="0.2">
      <c r="A154" s="32"/>
      <c r="B154" s="32"/>
      <c r="C154" s="32"/>
      <c r="D154" s="32"/>
      <c r="E154" s="3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</row>
    <row r="155" spans="1:254" ht="12.75" customHeight="1" x14ac:dyDescent="0.2">
      <c r="A155" s="32"/>
      <c r="B155" s="32"/>
      <c r="C155" s="32"/>
      <c r="D155" s="32"/>
      <c r="E155" s="3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</row>
    <row r="156" spans="1:254" ht="12.75" customHeight="1" x14ac:dyDescent="0.2">
      <c r="A156" s="32"/>
      <c r="B156" s="32"/>
      <c r="C156" s="32"/>
      <c r="D156" s="32"/>
      <c r="E156" s="3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</row>
    <row r="157" spans="1:254" ht="12.75" customHeight="1" x14ac:dyDescent="0.2">
      <c r="A157" s="32"/>
      <c r="B157" s="32"/>
      <c r="C157" s="32"/>
      <c r="D157" s="32"/>
      <c r="E157" s="3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</row>
    <row r="158" spans="1:254" ht="12.75" customHeight="1" x14ac:dyDescent="0.2">
      <c r="A158" s="32"/>
      <c r="B158" s="32"/>
      <c r="C158" s="32"/>
      <c r="D158" s="32"/>
      <c r="E158" s="3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</row>
    <row r="159" spans="1:254" ht="12.75" customHeight="1" x14ac:dyDescent="0.2">
      <c r="A159" s="32"/>
      <c r="B159" s="32"/>
      <c r="C159" s="32"/>
      <c r="D159" s="32"/>
      <c r="E159" s="3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</row>
    <row r="160" spans="1:254" ht="12.75" customHeight="1" x14ac:dyDescent="0.2">
      <c r="A160" s="32"/>
      <c r="B160" s="32"/>
      <c r="C160" s="32"/>
      <c r="D160" s="32"/>
      <c r="E160" s="3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</row>
    <row r="161" spans="1:254" ht="12.75" customHeight="1" x14ac:dyDescent="0.2">
      <c r="A161" s="32"/>
      <c r="B161" s="32"/>
      <c r="C161" s="32"/>
      <c r="D161" s="32"/>
      <c r="E161" s="3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</row>
    <row r="162" spans="1:254" ht="12.75" customHeight="1" x14ac:dyDescent="0.2">
      <c r="A162" s="32"/>
      <c r="B162" s="32"/>
      <c r="C162" s="32"/>
      <c r="D162" s="32"/>
      <c r="E162" s="3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</row>
    <row r="163" spans="1:254" ht="12.75" customHeight="1" x14ac:dyDescent="0.2">
      <c r="A163" s="32"/>
      <c r="B163" s="32"/>
      <c r="C163" s="32"/>
      <c r="D163" s="32"/>
      <c r="E163" s="3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</row>
    <row r="164" spans="1:254" ht="12.75" customHeight="1" x14ac:dyDescent="0.2">
      <c r="A164" s="32"/>
      <c r="B164" s="32"/>
      <c r="C164" s="32"/>
      <c r="D164" s="32"/>
      <c r="E164" s="3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</row>
    <row r="165" spans="1:254" ht="12.75" customHeight="1" x14ac:dyDescent="0.2">
      <c r="A165" s="32"/>
      <c r="B165" s="32"/>
      <c r="C165" s="32"/>
      <c r="D165" s="32"/>
      <c r="E165" s="3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</row>
    <row r="166" spans="1:254" ht="12.75" customHeight="1" x14ac:dyDescent="0.2">
      <c r="A166" s="32"/>
      <c r="B166" s="32"/>
      <c r="C166" s="32"/>
      <c r="D166" s="32"/>
      <c r="E166" s="3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</row>
    <row r="167" spans="1:254" ht="12.75" customHeight="1" x14ac:dyDescent="0.2">
      <c r="A167" s="32"/>
      <c r="B167" s="32"/>
      <c r="C167" s="32"/>
      <c r="D167" s="32"/>
      <c r="E167" s="3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</row>
    <row r="168" spans="1:254" ht="12.75" customHeight="1" x14ac:dyDescent="0.2">
      <c r="A168" s="32"/>
      <c r="B168" s="32"/>
      <c r="C168" s="32"/>
      <c r="D168" s="32"/>
      <c r="E168" s="3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</row>
    <row r="169" spans="1:254" ht="12.75" customHeight="1" x14ac:dyDescent="0.2">
      <c r="A169" s="32"/>
      <c r="B169" s="32"/>
      <c r="C169" s="32"/>
      <c r="D169" s="32"/>
      <c r="E169" s="3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</row>
    <row r="170" spans="1:254" ht="12.75" customHeight="1" x14ac:dyDescent="0.2">
      <c r="A170" s="32"/>
      <c r="B170" s="32"/>
      <c r="C170" s="32"/>
      <c r="D170" s="32"/>
      <c r="E170" s="3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</row>
    <row r="171" spans="1:254" ht="12.75" customHeight="1" x14ac:dyDescent="0.2">
      <c r="A171" s="32"/>
      <c r="B171" s="32"/>
      <c r="C171" s="32"/>
      <c r="D171" s="32"/>
      <c r="E171" s="3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</row>
    <row r="172" spans="1:254" ht="12.75" customHeight="1" x14ac:dyDescent="0.2">
      <c r="A172" s="32"/>
      <c r="B172" s="32"/>
      <c r="C172" s="32"/>
      <c r="D172" s="32"/>
      <c r="E172" s="3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</row>
    <row r="173" spans="1:254" ht="12.75" customHeight="1" x14ac:dyDescent="0.2">
      <c r="A173" s="32"/>
      <c r="B173" s="32"/>
      <c r="C173" s="32"/>
      <c r="D173" s="32"/>
      <c r="E173" s="3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</row>
    <row r="174" spans="1:254" ht="12.75" customHeight="1" x14ac:dyDescent="0.2">
      <c r="A174" s="32"/>
      <c r="B174" s="32"/>
      <c r="C174" s="32"/>
      <c r="D174" s="32"/>
      <c r="E174" s="3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</row>
    <row r="175" spans="1:254" ht="12.75" customHeight="1" x14ac:dyDescent="0.2">
      <c r="A175" s="32"/>
      <c r="B175" s="32"/>
      <c r="C175" s="32"/>
      <c r="D175" s="32"/>
      <c r="E175" s="3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</row>
    <row r="176" spans="1:254" ht="12.75" customHeight="1" x14ac:dyDescent="0.2">
      <c r="A176" s="32"/>
      <c r="B176" s="32"/>
      <c r="C176" s="32"/>
      <c r="D176" s="32"/>
      <c r="E176" s="3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</row>
    <row r="177" spans="1:254" ht="12.75" customHeight="1" x14ac:dyDescent="0.2">
      <c r="A177" s="32"/>
      <c r="B177" s="32"/>
      <c r="C177" s="32"/>
      <c r="D177" s="32"/>
      <c r="E177" s="3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</row>
    <row r="178" spans="1:254" ht="12.75" customHeight="1" x14ac:dyDescent="0.2">
      <c r="A178" s="32"/>
      <c r="B178" s="32"/>
      <c r="C178" s="32"/>
      <c r="D178" s="32"/>
      <c r="E178" s="3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</row>
    <row r="179" spans="1:254" ht="12.75" customHeight="1" x14ac:dyDescent="0.2">
      <c r="A179" s="32"/>
      <c r="B179" s="32"/>
      <c r="C179" s="32"/>
      <c r="D179" s="32"/>
      <c r="E179" s="3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</row>
    <row r="180" spans="1:254" ht="12.75" customHeight="1" x14ac:dyDescent="0.2">
      <c r="A180" s="32"/>
      <c r="B180" s="32"/>
      <c r="C180" s="32"/>
      <c r="D180" s="32"/>
      <c r="E180" s="3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</row>
    <row r="181" spans="1:254" ht="12.75" customHeight="1" x14ac:dyDescent="0.2">
      <c r="A181" s="32"/>
      <c r="B181" s="32"/>
      <c r="C181" s="32"/>
      <c r="D181" s="32"/>
      <c r="E181" s="33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</row>
    <row r="182" spans="1:254" ht="12.75" customHeight="1" x14ac:dyDescent="0.2">
      <c r="A182" s="32"/>
      <c r="B182" s="32"/>
      <c r="C182" s="32"/>
      <c r="D182" s="32"/>
      <c r="E182" s="33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</row>
    <row r="183" spans="1:254" ht="12.75" customHeight="1" x14ac:dyDescent="0.2">
      <c r="A183" s="32"/>
      <c r="B183" s="32"/>
      <c r="C183" s="32"/>
      <c r="D183" s="32"/>
      <c r="E183" s="33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</row>
    <row r="184" spans="1:254" ht="12.75" customHeight="1" x14ac:dyDescent="0.2">
      <c r="A184" s="32"/>
      <c r="B184" s="32"/>
      <c r="C184" s="32"/>
      <c r="D184" s="32"/>
      <c r="E184" s="33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</row>
    <row r="185" spans="1:254" ht="12.75" customHeight="1" x14ac:dyDescent="0.2">
      <c r="A185" s="32"/>
      <c r="B185" s="32"/>
      <c r="C185" s="32"/>
      <c r="D185" s="32"/>
      <c r="E185" s="33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</row>
    <row r="186" spans="1:254" ht="12.75" customHeight="1" x14ac:dyDescent="0.2">
      <c r="A186" s="32"/>
      <c r="B186" s="32"/>
      <c r="C186" s="32"/>
      <c r="D186" s="32"/>
      <c r="E186" s="33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</row>
    <row r="187" spans="1:254" ht="12.75" customHeight="1" x14ac:dyDescent="0.2">
      <c r="A187" s="32"/>
      <c r="B187" s="32"/>
      <c r="C187" s="32"/>
      <c r="D187" s="32"/>
      <c r="E187" s="33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</row>
    <row r="188" spans="1:254" ht="12.75" customHeight="1" x14ac:dyDescent="0.2">
      <c r="A188" s="32"/>
      <c r="B188" s="32"/>
      <c r="C188" s="32"/>
      <c r="D188" s="32"/>
      <c r="E188" s="33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</row>
    <row r="189" spans="1:254" ht="12.75" customHeight="1" x14ac:dyDescent="0.2">
      <c r="A189" s="32"/>
      <c r="B189" s="32"/>
      <c r="C189" s="32"/>
      <c r="D189" s="32"/>
      <c r="E189" s="33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</row>
    <row r="190" spans="1:254" ht="12.75" customHeight="1" x14ac:dyDescent="0.2">
      <c r="A190" s="32"/>
      <c r="B190" s="32"/>
      <c r="C190" s="32"/>
      <c r="D190" s="32"/>
      <c r="E190" s="33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</row>
    <row r="191" spans="1:254" ht="12.75" customHeight="1" x14ac:dyDescent="0.2">
      <c r="A191" s="32"/>
      <c r="B191" s="32"/>
      <c r="C191" s="32"/>
      <c r="D191" s="32"/>
      <c r="E191" s="33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</row>
    <row r="192" spans="1:254" ht="12.75" customHeight="1" x14ac:dyDescent="0.2">
      <c r="A192" s="32"/>
      <c r="B192" s="32"/>
      <c r="C192" s="32"/>
      <c r="D192" s="32"/>
      <c r="E192" s="33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</row>
    <row r="193" spans="1:254" ht="12.75" customHeight="1" x14ac:dyDescent="0.2">
      <c r="A193" s="32"/>
      <c r="B193" s="32"/>
      <c r="C193" s="32"/>
      <c r="D193" s="32"/>
      <c r="E193" s="33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</row>
    <row r="194" spans="1:254" ht="12.75" customHeight="1" x14ac:dyDescent="0.2">
      <c r="A194" s="32"/>
      <c r="B194" s="32"/>
      <c r="C194" s="32"/>
      <c r="D194" s="32"/>
      <c r="E194" s="33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</row>
    <row r="195" spans="1:254" ht="12.75" customHeight="1" x14ac:dyDescent="0.2">
      <c r="A195" s="32"/>
      <c r="B195" s="32"/>
      <c r="C195" s="32"/>
      <c r="D195" s="32"/>
      <c r="E195" s="33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</row>
    <row r="196" spans="1:254" ht="12.75" customHeight="1" x14ac:dyDescent="0.2">
      <c r="A196" s="32"/>
      <c r="B196" s="32"/>
      <c r="C196" s="32"/>
      <c r="D196" s="32"/>
      <c r="E196" s="33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</row>
    <row r="197" spans="1:254" ht="12.75" customHeight="1" x14ac:dyDescent="0.2">
      <c r="A197" s="32"/>
      <c r="B197" s="32"/>
      <c r="C197" s="32"/>
      <c r="D197" s="32"/>
      <c r="E197" s="33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</row>
    <row r="198" spans="1:254" ht="12.75" customHeight="1" x14ac:dyDescent="0.2">
      <c r="A198" s="32"/>
      <c r="B198" s="32"/>
      <c r="C198" s="32"/>
      <c r="D198" s="32"/>
      <c r="E198" s="33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</row>
    <row r="199" spans="1:254" ht="12.75" customHeight="1" x14ac:dyDescent="0.2">
      <c r="A199" s="32"/>
      <c r="B199" s="32"/>
      <c r="C199" s="32"/>
      <c r="D199" s="32"/>
      <c r="E199" s="33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</row>
    <row r="200" spans="1:254" ht="12.75" customHeight="1" x14ac:dyDescent="0.2">
      <c r="A200" s="32"/>
      <c r="B200" s="32"/>
      <c r="C200" s="32"/>
      <c r="D200" s="32"/>
      <c r="E200" s="33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</row>
    <row r="201" spans="1:254" ht="12.75" customHeight="1" x14ac:dyDescent="0.2">
      <c r="A201" s="32"/>
      <c r="B201" s="32"/>
      <c r="C201" s="32"/>
      <c r="D201" s="32"/>
      <c r="E201" s="33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</row>
    <row r="202" spans="1:254" ht="12.75" customHeight="1" x14ac:dyDescent="0.2">
      <c r="A202" s="32"/>
      <c r="B202" s="32"/>
      <c r="C202" s="32"/>
      <c r="D202" s="32"/>
      <c r="E202" s="33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</row>
    <row r="203" spans="1:254" ht="12.75" customHeight="1" x14ac:dyDescent="0.2">
      <c r="A203" s="32"/>
      <c r="B203" s="32"/>
      <c r="C203" s="32"/>
      <c r="D203" s="32"/>
      <c r="E203" s="33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</row>
    <row r="204" spans="1:254" ht="12.75" customHeight="1" x14ac:dyDescent="0.2">
      <c r="A204" s="32"/>
      <c r="B204" s="32"/>
      <c r="C204" s="32"/>
      <c r="D204" s="32"/>
      <c r="E204" s="33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</row>
    <row r="205" spans="1:254" ht="12.75" customHeight="1" x14ac:dyDescent="0.2">
      <c r="A205" s="32"/>
      <c r="B205" s="32"/>
      <c r="C205" s="32"/>
      <c r="D205" s="32"/>
      <c r="E205" s="33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</row>
    <row r="206" spans="1:254" ht="12.75" customHeight="1" x14ac:dyDescent="0.2">
      <c r="A206" s="32"/>
      <c r="B206" s="32"/>
      <c r="C206" s="32"/>
      <c r="D206" s="32"/>
      <c r="E206" s="33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</row>
    <row r="207" spans="1:254" ht="12.75" customHeight="1" x14ac:dyDescent="0.2">
      <c r="A207" s="32"/>
      <c r="B207" s="32"/>
      <c r="C207" s="32"/>
      <c r="D207" s="32"/>
      <c r="E207" s="33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</row>
    <row r="208" spans="1:254" ht="12.75" customHeight="1" x14ac:dyDescent="0.2">
      <c r="A208" s="32"/>
      <c r="B208" s="32"/>
      <c r="C208" s="32"/>
      <c r="D208" s="32"/>
      <c r="E208" s="33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</row>
    <row r="209" spans="1:254" ht="12.75" customHeight="1" x14ac:dyDescent="0.2">
      <c r="A209" s="32"/>
      <c r="B209" s="32"/>
      <c r="C209" s="32"/>
      <c r="D209" s="32"/>
      <c r="E209" s="33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</row>
    <row r="210" spans="1:254" ht="12.75" customHeight="1" x14ac:dyDescent="0.2">
      <c r="A210" s="32"/>
      <c r="B210" s="32"/>
      <c r="C210" s="32"/>
      <c r="D210" s="32"/>
      <c r="E210" s="33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</row>
    <row r="211" spans="1:254" ht="12.75" customHeight="1" x14ac:dyDescent="0.2">
      <c r="A211" s="32"/>
      <c r="B211" s="32"/>
      <c r="C211" s="32"/>
      <c r="D211" s="32"/>
      <c r="E211" s="33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</row>
    <row r="212" spans="1:254" ht="12.75" customHeight="1" x14ac:dyDescent="0.2">
      <c r="A212" s="32"/>
      <c r="B212" s="32"/>
      <c r="C212" s="32"/>
      <c r="D212" s="32"/>
      <c r="E212" s="33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</row>
    <row r="213" spans="1:254" ht="12.75" customHeight="1" x14ac:dyDescent="0.2">
      <c r="A213" s="32"/>
      <c r="B213" s="32"/>
      <c r="C213" s="32"/>
      <c r="D213" s="32"/>
      <c r="E213" s="33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</row>
    <row r="214" spans="1:254" ht="12.75" customHeight="1" x14ac:dyDescent="0.2">
      <c r="A214" s="32"/>
      <c r="B214" s="32"/>
      <c r="C214" s="32"/>
      <c r="D214" s="32"/>
      <c r="E214" s="33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</row>
    <row r="215" spans="1:254" ht="12.75" customHeight="1" x14ac:dyDescent="0.2">
      <c r="A215" s="32"/>
      <c r="B215" s="32"/>
      <c r="C215" s="32"/>
      <c r="D215" s="32"/>
      <c r="E215" s="33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</row>
    <row r="216" spans="1:254" ht="12.75" customHeight="1" x14ac:dyDescent="0.2">
      <c r="A216" s="32"/>
      <c r="B216" s="32"/>
      <c r="C216" s="32"/>
      <c r="D216" s="32"/>
      <c r="E216" s="33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</row>
    <row r="217" spans="1:254" ht="12.75" customHeight="1" x14ac:dyDescent="0.2">
      <c r="A217" s="32"/>
      <c r="B217" s="32"/>
      <c r="C217" s="32"/>
      <c r="D217" s="32"/>
      <c r="E217" s="33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</row>
    <row r="218" spans="1:254" ht="12.75" customHeight="1" x14ac:dyDescent="0.2">
      <c r="A218" s="32"/>
      <c r="B218" s="32"/>
      <c r="C218" s="32"/>
      <c r="D218" s="32"/>
      <c r="E218" s="33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</row>
    <row r="219" spans="1:254" ht="12.75" customHeight="1" x14ac:dyDescent="0.2">
      <c r="A219" s="32"/>
      <c r="B219" s="32"/>
      <c r="C219" s="32"/>
      <c r="D219" s="32"/>
      <c r="E219" s="33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</row>
    <row r="220" spans="1:254" ht="12.75" customHeight="1" x14ac:dyDescent="0.2">
      <c r="A220" s="32"/>
      <c r="B220" s="32"/>
      <c r="C220" s="32"/>
      <c r="D220" s="32"/>
      <c r="E220" s="33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</row>
    <row r="221" spans="1:254" ht="12.75" customHeight="1" x14ac:dyDescent="0.2">
      <c r="A221" s="32"/>
      <c r="B221" s="32"/>
      <c r="C221" s="32"/>
      <c r="D221" s="32"/>
      <c r="E221" s="33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</row>
    <row r="222" spans="1:254" ht="12.75" customHeight="1" x14ac:dyDescent="0.2">
      <c r="A222" s="32"/>
      <c r="B222" s="32"/>
      <c r="C222" s="32"/>
      <c r="D222" s="32"/>
      <c r="E222" s="33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</row>
    <row r="223" spans="1:254" ht="12.75" customHeight="1" x14ac:dyDescent="0.2">
      <c r="A223" s="32"/>
      <c r="B223" s="32"/>
      <c r="C223" s="32"/>
      <c r="D223" s="32"/>
      <c r="E223" s="33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</row>
    <row r="224" spans="1:254" ht="12.75" customHeight="1" x14ac:dyDescent="0.2">
      <c r="A224" s="32"/>
      <c r="B224" s="32"/>
      <c r="C224" s="32"/>
      <c r="D224" s="32"/>
      <c r="E224" s="33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</row>
    <row r="225" spans="1:254" ht="12.75" customHeight="1" x14ac:dyDescent="0.2">
      <c r="A225" s="32"/>
      <c r="B225" s="32"/>
      <c r="C225" s="32"/>
      <c r="D225" s="32"/>
      <c r="E225" s="33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</row>
    <row r="226" spans="1:254" ht="12.75" customHeight="1" x14ac:dyDescent="0.2">
      <c r="A226" s="32"/>
      <c r="B226" s="32"/>
      <c r="C226" s="32"/>
      <c r="D226" s="32"/>
      <c r="E226" s="33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</row>
    <row r="227" spans="1:254" ht="12.75" customHeight="1" x14ac:dyDescent="0.2">
      <c r="A227" s="32"/>
      <c r="B227" s="32"/>
      <c r="C227" s="32"/>
      <c r="D227" s="32"/>
      <c r="E227" s="33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</row>
    <row r="228" spans="1:254" ht="12.75" customHeight="1" x14ac:dyDescent="0.2">
      <c r="A228" s="32"/>
      <c r="B228" s="32"/>
      <c r="C228" s="32"/>
      <c r="D228" s="32"/>
      <c r="E228" s="33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</row>
    <row r="229" spans="1:254" ht="12.75" customHeight="1" x14ac:dyDescent="0.2">
      <c r="A229" s="32"/>
      <c r="B229" s="32"/>
      <c r="C229" s="32"/>
      <c r="D229" s="32"/>
      <c r="E229" s="33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</row>
    <row r="230" spans="1:254" ht="12.75" customHeight="1" x14ac:dyDescent="0.2">
      <c r="A230" s="32"/>
      <c r="B230" s="32"/>
      <c r="C230" s="32"/>
      <c r="D230" s="32"/>
      <c r="E230" s="33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</row>
    <row r="231" spans="1:254" ht="12.75" customHeight="1" x14ac:dyDescent="0.2">
      <c r="A231" s="32"/>
      <c r="B231" s="32"/>
      <c r="C231" s="32"/>
      <c r="D231" s="32"/>
      <c r="E231" s="33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</row>
    <row r="232" spans="1:254" ht="12.75" customHeight="1" x14ac:dyDescent="0.2">
      <c r="A232" s="32"/>
      <c r="B232" s="32"/>
      <c r="C232" s="32"/>
      <c r="D232" s="32"/>
      <c r="E232" s="33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</row>
    <row r="233" spans="1:254" ht="12.75" customHeight="1" x14ac:dyDescent="0.2">
      <c r="A233" s="32"/>
      <c r="B233" s="32"/>
      <c r="C233" s="32"/>
      <c r="D233" s="32"/>
      <c r="E233" s="33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</row>
    <row r="234" spans="1:254" ht="12.75" customHeight="1" x14ac:dyDescent="0.2">
      <c r="A234" s="32"/>
      <c r="B234" s="32"/>
      <c r="C234" s="32"/>
      <c r="D234" s="32"/>
      <c r="E234" s="33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</row>
    <row r="235" spans="1:254" ht="12.75" customHeight="1" x14ac:dyDescent="0.2">
      <c r="A235" s="32"/>
      <c r="B235" s="32"/>
      <c r="C235" s="32"/>
      <c r="D235" s="32"/>
      <c r="E235" s="33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</row>
    <row r="236" spans="1:254" ht="12.75" customHeight="1" x14ac:dyDescent="0.2">
      <c r="A236" s="32"/>
      <c r="B236" s="32"/>
      <c r="C236" s="32"/>
      <c r="D236" s="32"/>
      <c r="E236" s="33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</row>
    <row r="237" spans="1:254" ht="12.75" customHeight="1" x14ac:dyDescent="0.2">
      <c r="A237" s="32"/>
      <c r="B237" s="32"/>
      <c r="C237" s="32"/>
      <c r="D237" s="32"/>
      <c r="E237" s="3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</row>
    <row r="238" spans="1:254" ht="12.75" customHeight="1" x14ac:dyDescent="0.2">
      <c r="A238" s="32"/>
      <c r="B238" s="32"/>
      <c r="C238" s="32"/>
      <c r="D238" s="32"/>
      <c r="E238" s="33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</row>
    <row r="239" spans="1:254" ht="12.75" customHeight="1" x14ac:dyDescent="0.2">
      <c r="A239" s="32"/>
      <c r="B239" s="32"/>
      <c r="C239" s="32"/>
      <c r="D239" s="32"/>
      <c r="E239" s="33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</row>
    <row r="240" spans="1:254" ht="12.75" customHeight="1" x14ac:dyDescent="0.2">
      <c r="A240" s="32"/>
      <c r="B240" s="32"/>
      <c r="C240" s="32"/>
      <c r="D240" s="32"/>
      <c r="E240" s="33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</row>
    <row r="241" spans="1:254" ht="12.75" customHeight="1" x14ac:dyDescent="0.2">
      <c r="A241" s="32"/>
      <c r="B241" s="32"/>
      <c r="C241" s="32"/>
      <c r="D241" s="32"/>
      <c r="E241" s="33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</row>
    <row r="242" spans="1:254" ht="12.75" customHeight="1" x14ac:dyDescent="0.2">
      <c r="A242" s="32"/>
      <c r="B242" s="32"/>
      <c r="C242" s="32"/>
      <c r="D242" s="32"/>
      <c r="E242" s="33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</row>
    <row r="243" spans="1:254" ht="12.75" customHeight="1" x14ac:dyDescent="0.2">
      <c r="A243" s="32"/>
      <c r="B243" s="32"/>
      <c r="C243" s="32"/>
      <c r="D243" s="32"/>
      <c r="E243" s="33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</row>
    <row r="244" spans="1:254" ht="12.75" customHeight="1" x14ac:dyDescent="0.2">
      <c r="A244" s="32"/>
      <c r="B244" s="32"/>
      <c r="C244" s="32"/>
      <c r="D244" s="32"/>
      <c r="E244" s="33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</row>
    <row r="245" spans="1:254" ht="12.75" customHeight="1" x14ac:dyDescent="0.2">
      <c r="A245" s="32"/>
      <c r="B245" s="32"/>
      <c r="C245" s="32"/>
      <c r="D245" s="32"/>
      <c r="E245" s="33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</row>
    <row r="246" spans="1:254" ht="12.75" customHeight="1" x14ac:dyDescent="0.2">
      <c r="A246" s="32"/>
      <c r="B246" s="32"/>
      <c r="C246" s="32"/>
      <c r="D246" s="32"/>
      <c r="E246" s="33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</row>
    <row r="247" spans="1:254" ht="12.75" customHeight="1" x14ac:dyDescent="0.2">
      <c r="A247" s="32"/>
      <c r="B247" s="32"/>
      <c r="C247" s="32"/>
      <c r="D247" s="32"/>
      <c r="E247" s="33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</row>
    <row r="248" spans="1:254" ht="12.75" customHeight="1" x14ac:dyDescent="0.2">
      <c r="A248" s="32"/>
      <c r="B248" s="32"/>
      <c r="C248" s="32"/>
      <c r="D248" s="32"/>
      <c r="E248" s="33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</row>
    <row r="249" spans="1:254" ht="12.75" customHeight="1" x14ac:dyDescent="0.2">
      <c r="A249" s="32"/>
      <c r="B249" s="32"/>
      <c r="C249" s="32"/>
      <c r="D249" s="32"/>
      <c r="E249" s="33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</row>
    <row r="250" spans="1:254" ht="12.75" customHeight="1" x14ac:dyDescent="0.2">
      <c r="A250" s="32"/>
      <c r="B250" s="32"/>
      <c r="C250" s="32"/>
      <c r="D250" s="32"/>
      <c r="E250" s="33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</row>
    <row r="251" spans="1:254" ht="12.75" customHeight="1" x14ac:dyDescent="0.2">
      <c r="A251" s="32"/>
      <c r="B251" s="32"/>
      <c r="C251" s="32"/>
      <c r="D251" s="32"/>
      <c r="E251" s="33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</row>
    <row r="252" spans="1:254" ht="12.75" customHeight="1" x14ac:dyDescent="0.2">
      <c r="A252" s="32"/>
      <c r="B252" s="32"/>
      <c r="C252" s="32"/>
      <c r="D252" s="32"/>
      <c r="E252" s="33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</row>
    <row r="253" spans="1:254" ht="12.75" customHeight="1" x14ac:dyDescent="0.2">
      <c r="A253" s="32"/>
      <c r="B253" s="32"/>
      <c r="C253" s="32"/>
      <c r="D253" s="32"/>
      <c r="E253" s="33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</row>
    <row r="254" spans="1:254" ht="12.75" customHeight="1" x14ac:dyDescent="0.2">
      <c r="A254" s="32"/>
      <c r="B254" s="32"/>
      <c r="C254" s="32"/>
      <c r="D254" s="32"/>
      <c r="E254" s="33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</row>
    <row r="255" spans="1:254" ht="12.75" customHeight="1" x14ac:dyDescent="0.2">
      <c r="A255" s="32"/>
      <c r="B255" s="32"/>
      <c r="C255" s="32"/>
      <c r="D255" s="32"/>
      <c r="E255" s="33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</row>
    <row r="256" spans="1:254" ht="12.75" customHeight="1" x14ac:dyDescent="0.2">
      <c r="A256" s="32"/>
      <c r="B256" s="32"/>
      <c r="C256" s="32"/>
      <c r="D256" s="32"/>
      <c r="E256" s="33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</row>
    <row r="257" spans="1:254" ht="12.75" customHeight="1" x14ac:dyDescent="0.2">
      <c r="A257" s="32"/>
      <c r="B257" s="32"/>
      <c r="C257" s="32"/>
      <c r="D257" s="32"/>
      <c r="E257" s="33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</row>
    <row r="258" spans="1:254" ht="12.75" customHeight="1" x14ac:dyDescent="0.2">
      <c r="A258" s="32"/>
      <c r="B258" s="32"/>
      <c r="C258" s="32"/>
      <c r="D258" s="32"/>
      <c r="E258" s="33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</row>
    <row r="259" spans="1:254" ht="12.75" customHeight="1" x14ac:dyDescent="0.2">
      <c r="A259" s="32"/>
      <c r="B259" s="32"/>
      <c r="C259" s="32"/>
      <c r="D259" s="32"/>
      <c r="E259" s="33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</row>
    <row r="260" spans="1:254" ht="12.75" customHeight="1" x14ac:dyDescent="0.2">
      <c r="A260" s="32"/>
      <c r="B260" s="32"/>
      <c r="C260" s="32"/>
      <c r="D260" s="32"/>
      <c r="E260" s="3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</row>
    <row r="261" spans="1:254" ht="12.75" customHeight="1" x14ac:dyDescent="0.2">
      <c r="A261" s="32"/>
      <c r="B261" s="32"/>
      <c r="C261" s="32"/>
      <c r="D261" s="32"/>
      <c r="E261" s="33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</row>
    <row r="262" spans="1:254" ht="12.75" customHeight="1" x14ac:dyDescent="0.2">
      <c r="A262" s="32"/>
      <c r="B262" s="32"/>
      <c r="C262" s="32"/>
      <c r="D262" s="32"/>
      <c r="E262" s="33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</row>
    <row r="263" spans="1:254" ht="12.75" customHeight="1" x14ac:dyDescent="0.2">
      <c r="A263" s="32"/>
      <c r="B263" s="32"/>
      <c r="C263" s="32"/>
      <c r="D263" s="32"/>
      <c r="E263" s="3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</row>
    <row r="264" spans="1:254" ht="12.75" customHeight="1" x14ac:dyDescent="0.2">
      <c r="A264" s="32"/>
      <c r="B264" s="32"/>
      <c r="C264" s="32"/>
      <c r="D264" s="32"/>
      <c r="E264" s="33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</row>
    <row r="265" spans="1:254" ht="12.75" customHeight="1" x14ac:dyDescent="0.2">
      <c r="A265" s="32"/>
      <c r="B265" s="32"/>
      <c r="C265" s="32"/>
      <c r="D265" s="32"/>
      <c r="E265" s="33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</row>
    <row r="266" spans="1:254" ht="12.75" customHeight="1" x14ac:dyDescent="0.2">
      <c r="A266" s="32"/>
      <c r="B266" s="32"/>
      <c r="C266" s="32"/>
      <c r="D266" s="32"/>
      <c r="E266" s="33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</row>
    <row r="267" spans="1:254" ht="12.75" customHeight="1" x14ac:dyDescent="0.2">
      <c r="A267" s="32"/>
      <c r="B267" s="32"/>
      <c r="C267" s="32"/>
      <c r="D267" s="32"/>
      <c r="E267" s="33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</row>
    <row r="268" spans="1:254" ht="12.75" customHeight="1" x14ac:dyDescent="0.2">
      <c r="A268" s="32"/>
      <c r="B268" s="32"/>
      <c r="C268" s="32"/>
      <c r="D268" s="32"/>
      <c r="E268" s="33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</row>
    <row r="269" spans="1:254" ht="12.75" customHeight="1" x14ac:dyDescent="0.2">
      <c r="A269" s="32"/>
      <c r="B269" s="32"/>
      <c r="C269" s="32"/>
      <c r="D269" s="32"/>
      <c r="E269" s="33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</row>
    <row r="270" spans="1:254" ht="12.75" customHeight="1" x14ac:dyDescent="0.2">
      <c r="A270" s="32"/>
      <c r="B270" s="32"/>
      <c r="C270" s="32"/>
      <c r="D270" s="32"/>
      <c r="E270" s="33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</row>
    <row r="271" spans="1:254" ht="12.75" customHeight="1" x14ac:dyDescent="0.2">
      <c r="A271" s="32"/>
      <c r="B271" s="32"/>
      <c r="C271" s="32"/>
      <c r="D271" s="32"/>
      <c r="E271" s="33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</row>
    <row r="272" spans="1:254" ht="12.75" customHeight="1" x14ac:dyDescent="0.2">
      <c r="A272" s="32"/>
      <c r="B272" s="32"/>
      <c r="C272" s="32"/>
      <c r="D272" s="32"/>
      <c r="E272" s="33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</row>
    <row r="273" spans="1:254" ht="12.75" customHeight="1" x14ac:dyDescent="0.2">
      <c r="A273" s="32"/>
      <c r="B273" s="32"/>
      <c r="C273" s="32"/>
      <c r="D273" s="32"/>
      <c r="E273" s="33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</row>
    <row r="274" spans="1:254" ht="12.75" customHeight="1" x14ac:dyDescent="0.2">
      <c r="A274" s="32"/>
      <c r="B274" s="32"/>
      <c r="C274" s="32"/>
      <c r="D274" s="32"/>
      <c r="E274" s="33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</row>
    <row r="275" spans="1:254" ht="12.75" customHeight="1" x14ac:dyDescent="0.2">
      <c r="A275" s="32"/>
      <c r="B275" s="32"/>
      <c r="C275" s="32"/>
      <c r="D275" s="32"/>
      <c r="E275" s="33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</row>
    <row r="276" spans="1:254" ht="12.75" customHeight="1" x14ac:dyDescent="0.2">
      <c r="A276" s="32"/>
      <c r="B276" s="32"/>
      <c r="C276" s="32"/>
      <c r="D276" s="32"/>
      <c r="E276" s="33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</row>
    <row r="277" spans="1:254" ht="12.75" customHeight="1" x14ac:dyDescent="0.2">
      <c r="A277" s="32"/>
      <c r="B277" s="32"/>
      <c r="C277" s="32"/>
      <c r="D277" s="32"/>
      <c r="E277" s="33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</row>
    <row r="278" spans="1:254" ht="12.75" customHeight="1" x14ac:dyDescent="0.2">
      <c r="A278" s="32"/>
      <c r="B278" s="32"/>
      <c r="C278" s="32"/>
      <c r="D278" s="32"/>
      <c r="E278" s="33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</row>
    <row r="279" spans="1:254" ht="12.75" customHeight="1" x14ac:dyDescent="0.2">
      <c r="A279" s="32"/>
      <c r="B279" s="32"/>
      <c r="C279" s="32"/>
      <c r="D279" s="32"/>
      <c r="E279" s="33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</row>
    <row r="280" spans="1:254" ht="12.75" customHeight="1" x14ac:dyDescent="0.2">
      <c r="A280" s="32"/>
      <c r="B280" s="32"/>
      <c r="C280" s="32"/>
      <c r="D280" s="32"/>
      <c r="E280" s="33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</row>
    <row r="281" spans="1:254" ht="12.75" customHeight="1" x14ac:dyDescent="0.2">
      <c r="A281" s="32"/>
      <c r="B281" s="32"/>
      <c r="C281" s="32"/>
      <c r="D281" s="32"/>
      <c r="E281" s="33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</row>
    <row r="282" spans="1:254" ht="12.75" customHeight="1" x14ac:dyDescent="0.2">
      <c r="A282" s="32"/>
      <c r="B282" s="32"/>
      <c r="C282" s="32"/>
      <c r="D282" s="32"/>
      <c r="E282" s="33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</row>
    <row r="283" spans="1:254" ht="12.75" customHeight="1" x14ac:dyDescent="0.2">
      <c r="A283" s="32"/>
      <c r="B283" s="32"/>
      <c r="C283" s="32"/>
      <c r="D283" s="32"/>
      <c r="E283" s="33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</row>
    <row r="284" spans="1:254" ht="12.75" customHeight="1" x14ac:dyDescent="0.2">
      <c r="A284" s="32"/>
      <c r="B284" s="32"/>
      <c r="C284" s="32"/>
      <c r="D284" s="32"/>
      <c r="E284" s="33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</row>
    <row r="285" spans="1:254" ht="12.75" customHeight="1" x14ac:dyDescent="0.2">
      <c r="A285" s="32"/>
      <c r="B285" s="32"/>
      <c r="C285" s="32"/>
      <c r="D285" s="32"/>
      <c r="E285" s="33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</row>
    <row r="286" spans="1:254" ht="12.75" customHeight="1" x14ac:dyDescent="0.2">
      <c r="A286" s="32"/>
      <c r="B286" s="32"/>
      <c r="C286" s="32"/>
      <c r="D286" s="32"/>
      <c r="E286" s="33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</row>
    <row r="287" spans="1:254" ht="12.75" customHeight="1" x14ac:dyDescent="0.2">
      <c r="A287" s="32"/>
      <c r="B287" s="32"/>
      <c r="C287" s="32"/>
      <c r="D287" s="32"/>
      <c r="E287" s="33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</row>
    <row r="288" spans="1:254" ht="12.75" customHeight="1" x14ac:dyDescent="0.2">
      <c r="A288" s="32"/>
      <c r="B288" s="32"/>
      <c r="C288" s="32"/>
      <c r="D288" s="32"/>
      <c r="E288" s="33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</row>
    <row r="289" spans="1:254" ht="12.75" customHeight="1" x14ac:dyDescent="0.2">
      <c r="A289" s="32"/>
      <c r="B289" s="32"/>
      <c r="C289" s="32"/>
      <c r="D289" s="32"/>
      <c r="E289" s="33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</row>
    <row r="290" spans="1:254" ht="12.75" customHeight="1" x14ac:dyDescent="0.2">
      <c r="A290" s="32"/>
      <c r="B290" s="32"/>
      <c r="C290" s="32"/>
      <c r="D290" s="32"/>
      <c r="E290" s="3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</row>
    <row r="291" spans="1:254" ht="12.75" customHeight="1" x14ac:dyDescent="0.2">
      <c r="A291" s="32"/>
      <c r="B291" s="32"/>
      <c r="C291" s="32"/>
      <c r="D291" s="32"/>
      <c r="E291" s="33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</row>
    <row r="292" spans="1:254" ht="12.75" customHeight="1" x14ac:dyDescent="0.2">
      <c r="A292" s="32"/>
      <c r="B292" s="32"/>
      <c r="C292" s="32"/>
      <c r="D292" s="32"/>
      <c r="E292" s="3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</row>
    <row r="293" spans="1:254" ht="12.75" customHeight="1" x14ac:dyDescent="0.2">
      <c r="A293" s="32"/>
      <c r="B293" s="32"/>
      <c r="C293" s="32"/>
      <c r="D293" s="32"/>
      <c r="E293" s="3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</row>
    <row r="294" spans="1:254" ht="12.75" customHeight="1" x14ac:dyDescent="0.2">
      <c r="A294" s="32"/>
      <c r="B294" s="32"/>
      <c r="C294" s="32"/>
      <c r="D294" s="32"/>
      <c r="E294" s="3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</row>
    <row r="295" spans="1:254" ht="12.75" customHeight="1" x14ac:dyDescent="0.2">
      <c r="A295" s="32"/>
      <c r="B295" s="32"/>
      <c r="C295" s="32"/>
      <c r="D295" s="32"/>
      <c r="E295" s="3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</row>
    <row r="296" spans="1:254" ht="12.75" customHeight="1" x14ac:dyDescent="0.2">
      <c r="A296" s="32"/>
      <c r="B296" s="32"/>
      <c r="C296" s="32"/>
      <c r="D296" s="32"/>
      <c r="E296" s="3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</row>
    <row r="297" spans="1:254" ht="12.75" customHeight="1" x14ac:dyDescent="0.2">
      <c r="A297" s="32"/>
      <c r="B297" s="32"/>
      <c r="C297" s="32"/>
      <c r="D297" s="32"/>
      <c r="E297" s="3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</row>
    <row r="298" spans="1:254" ht="12.75" customHeight="1" x14ac:dyDescent="0.2">
      <c r="A298" s="32"/>
      <c r="B298" s="32"/>
      <c r="C298" s="32"/>
      <c r="D298" s="32"/>
      <c r="E298" s="3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</row>
    <row r="299" spans="1:254" ht="12.75" customHeight="1" x14ac:dyDescent="0.2">
      <c r="A299" s="32"/>
      <c r="B299" s="32"/>
      <c r="C299" s="32"/>
      <c r="D299" s="32"/>
      <c r="E299" s="3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</row>
    <row r="300" spans="1:254" ht="12.75" customHeight="1" x14ac:dyDescent="0.2">
      <c r="A300" s="32"/>
      <c r="B300" s="32"/>
      <c r="C300" s="32"/>
      <c r="D300" s="32"/>
      <c r="E300" s="3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</row>
    <row r="301" spans="1:254" ht="12.75" customHeight="1" x14ac:dyDescent="0.2">
      <c r="A301" s="32"/>
      <c r="B301" s="32"/>
      <c r="C301" s="32"/>
      <c r="D301" s="32"/>
      <c r="E301" s="3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</row>
    <row r="302" spans="1:254" ht="12.75" customHeight="1" x14ac:dyDescent="0.2">
      <c r="A302" s="32"/>
      <c r="B302" s="32"/>
      <c r="C302" s="32"/>
      <c r="D302" s="32"/>
      <c r="E302" s="3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</row>
    <row r="303" spans="1:254" ht="12.75" customHeight="1" x14ac:dyDescent="0.2">
      <c r="A303" s="32"/>
      <c r="B303" s="32"/>
      <c r="C303" s="32"/>
      <c r="D303" s="32"/>
      <c r="E303" s="3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</row>
    <row r="304" spans="1:254" ht="12.75" customHeight="1" x14ac:dyDescent="0.2">
      <c r="A304" s="32"/>
      <c r="B304" s="32"/>
      <c r="C304" s="32"/>
      <c r="D304" s="32"/>
      <c r="E304" s="3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</row>
    <row r="305" spans="1:254" ht="12.75" customHeight="1" x14ac:dyDescent="0.2">
      <c r="A305" s="32"/>
      <c r="B305" s="32"/>
      <c r="C305" s="32"/>
      <c r="D305" s="32"/>
      <c r="E305" s="3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</row>
    <row r="306" spans="1:254" ht="12.75" customHeight="1" x14ac:dyDescent="0.2">
      <c r="A306" s="32"/>
      <c r="B306" s="32"/>
      <c r="C306" s="32"/>
      <c r="D306" s="32"/>
      <c r="E306" s="3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</row>
    <row r="307" spans="1:254" ht="12.75" customHeight="1" x14ac:dyDescent="0.2">
      <c r="A307" s="32"/>
      <c r="B307" s="32"/>
      <c r="C307" s="32"/>
      <c r="D307" s="32"/>
      <c r="E307" s="3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</row>
    <row r="308" spans="1:254" ht="12.75" customHeight="1" x14ac:dyDescent="0.2">
      <c r="A308" s="32"/>
      <c r="B308" s="32"/>
      <c r="C308" s="32"/>
      <c r="D308" s="32"/>
      <c r="E308" s="3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</row>
    <row r="309" spans="1:254" ht="12.75" customHeight="1" x14ac:dyDescent="0.2">
      <c r="A309" s="32"/>
      <c r="B309" s="32"/>
      <c r="C309" s="32"/>
      <c r="D309" s="32"/>
      <c r="E309" s="3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</row>
    <row r="310" spans="1:254" ht="12.75" customHeight="1" x14ac:dyDescent="0.2">
      <c r="A310" s="32"/>
      <c r="B310" s="32"/>
      <c r="C310" s="32"/>
      <c r="D310" s="32"/>
      <c r="E310" s="3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</row>
    <row r="311" spans="1:254" ht="12.75" customHeight="1" x14ac:dyDescent="0.2">
      <c r="A311" s="32"/>
      <c r="B311" s="32"/>
      <c r="C311" s="32"/>
      <c r="D311" s="32"/>
      <c r="E311" s="3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</row>
    <row r="312" spans="1:254" ht="12.75" customHeight="1" x14ac:dyDescent="0.2">
      <c r="A312" s="32"/>
      <c r="B312" s="32"/>
      <c r="C312" s="32"/>
      <c r="D312" s="32"/>
      <c r="E312" s="3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</row>
    <row r="313" spans="1:254" ht="12.75" customHeight="1" x14ac:dyDescent="0.2">
      <c r="A313" s="32"/>
      <c r="B313" s="32"/>
      <c r="C313" s="32"/>
      <c r="D313" s="32"/>
      <c r="E313" s="3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</row>
    <row r="314" spans="1:254" ht="12.75" customHeight="1" x14ac:dyDescent="0.2">
      <c r="A314" s="32"/>
      <c r="B314" s="32"/>
      <c r="C314" s="32"/>
      <c r="D314" s="32"/>
      <c r="E314" s="3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</row>
    <row r="315" spans="1:254" ht="12.75" customHeight="1" x14ac:dyDescent="0.2">
      <c r="A315" s="32"/>
      <c r="B315" s="32"/>
      <c r="C315" s="32"/>
      <c r="D315" s="32"/>
      <c r="E315" s="3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</row>
    <row r="316" spans="1:254" ht="12.75" customHeight="1" x14ac:dyDescent="0.2">
      <c r="A316" s="32"/>
      <c r="B316" s="32"/>
      <c r="C316" s="32"/>
      <c r="D316" s="32"/>
      <c r="E316" s="3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</row>
    <row r="317" spans="1:254" ht="12.75" customHeight="1" x14ac:dyDescent="0.2">
      <c r="A317" s="32"/>
      <c r="B317" s="32"/>
      <c r="C317" s="32"/>
      <c r="D317" s="32"/>
      <c r="E317" s="3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</row>
    <row r="318" spans="1:254" ht="12.75" customHeight="1" x14ac:dyDescent="0.2">
      <c r="A318" s="32"/>
      <c r="B318" s="32"/>
      <c r="C318" s="32"/>
      <c r="D318" s="32"/>
      <c r="E318" s="3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</row>
    <row r="319" spans="1:254" ht="12.75" customHeight="1" x14ac:dyDescent="0.2">
      <c r="A319" s="32"/>
      <c r="B319" s="32"/>
      <c r="C319" s="32"/>
      <c r="D319" s="32"/>
      <c r="E319" s="3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</row>
    <row r="320" spans="1:254" ht="12.75" customHeight="1" x14ac:dyDescent="0.2">
      <c r="A320" s="32"/>
      <c r="B320" s="32"/>
      <c r="C320" s="32"/>
      <c r="D320" s="32"/>
      <c r="E320" s="3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</row>
    <row r="321" spans="1:254" ht="12.75" customHeight="1" x14ac:dyDescent="0.2">
      <c r="A321" s="32"/>
      <c r="B321" s="32"/>
      <c r="C321" s="32"/>
      <c r="D321" s="32"/>
      <c r="E321" s="3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</row>
    <row r="322" spans="1:254" ht="12.75" customHeight="1" x14ac:dyDescent="0.2">
      <c r="A322" s="32"/>
      <c r="B322" s="32"/>
      <c r="C322" s="32"/>
      <c r="D322" s="32"/>
      <c r="E322" s="3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</row>
    <row r="323" spans="1:254" ht="12.75" customHeight="1" x14ac:dyDescent="0.2">
      <c r="A323" s="32"/>
      <c r="B323" s="32"/>
      <c r="C323" s="32"/>
      <c r="D323" s="32"/>
      <c r="E323" s="3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</row>
    <row r="324" spans="1:254" ht="12.75" customHeight="1" x14ac:dyDescent="0.2">
      <c r="A324" s="32"/>
      <c r="B324" s="32"/>
      <c r="C324" s="32"/>
      <c r="D324" s="32"/>
      <c r="E324" s="3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</row>
    <row r="325" spans="1:254" ht="12.75" customHeight="1" x14ac:dyDescent="0.2">
      <c r="A325" s="32"/>
      <c r="B325" s="32"/>
      <c r="C325" s="32"/>
      <c r="D325" s="32"/>
      <c r="E325" s="3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</row>
    <row r="326" spans="1:254" ht="12.75" customHeight="1" x14ac:dyDescent="0.2">
      <c r="A326" s="32"/>
      <c r="B326" s="32"/>
      <c r="C326" s="32"/>
      <c r="D326" s="32"/>
      <c r="E326" s="3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</row>
    <row r="327" spans="1:254" ht="12.75" customHeight="1" x14ac:dyDescent="0.2">
      <c r="A327" s="32"/>
      <c r="B327" s="32"/>
      <c r="C327" s="32"/>
      <c r="D327" s="32"/>
      <c r="E327" s="3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</row>
    <row r="328" spans="1:254" ht="12.75" customHeight="1" x14ac:dyDescent="0.2">
      <c r="A328" s="32"/>
      <c r="B328" s="32"/>
      <c r="C328" s="32"/>
      <c r="D328" s="32"/>
      <c r="E328" s="3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</row>
    <row r="329" spans="1:254" ht="12.75" customHeight="1" x14ac:dyDescent="0.2">
      <c r="A329" s="32"/>
      <c r="B329" s="32"/>
      <c r="C329" s="32"/>
      <c r="D329" s="32"/>
      <c r="E329" s="3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</row>
    <row r="330" spans="1:254" ht="12.75" customHeight="1" x14ac:dyDescent="0.2">
      <c r="A330" s="32"/>
      <c r="B330" s="32"/>
      <c r="C330" s="32"/>
      <c r="D330" s="32"/>
      <c r="E330" s="3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</row>
    <row r="331" spans="1:254" ht="12.75" customHeight="1" x14ac:dyDescent="0.2">
      <c r="A331" s="32"/>
      <c r="B331" s="32"/>
      <c r="C331" s="32"/>
      <c r="D331" s="32"/>
      <c r="E331" s="3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</row>
    <row r="332" spans="1:254" ht="12.75" customHeight="1" x14ac:dyDescent="0.2">
      <c r="A332" s="32"/>
      <c r="B332" s="32"/>
      <c r="C332" s="32"/>
      <c r="D332" s="32"/>
      <c r="E332" s="3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</row>
    <row r="333" spans="1:254" ht="12.75" customHeight="1" x14ac:dyDescent="0.2">
      <c r="A333" s="32"/>
      <c r="B333" s="32"/>
      <c r="C333" s="32"/>
      <c r="D333" s="32"/>
      <c r="E333" s="3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</row>
    <row r="334" spans="1:254" ht="12.75" customHeight="1" x14ac:dyDescent="0.2">
      <c r="A334" s="32"/>
      <c r="B334" s="32"/>
      <c r="C334" s="32"/>
      <c r="D334" s="32"/>
      <c r="E334" s="3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</row>
    <row r="335" spans="1:254" ht="12.75" customHeight="1" x14ac:dyDescent="0.2">
      <c r="A335" s="32"/>
      <c r="B335" s="32"/>
      <c r="C335" s="32"/>
      <c r="D335" s="32"/>
      <c r="E335" s="3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</row>
    <row r="336" spans="1:254" ht="12.75" customHeight="1" x14ac:dyDescent="0.2">
      <c r="A336" s="32"/>
      <c r="B336" s="32"/>
      <c r="C336" s="32"/>
      <c r="D336" s="32"/>
      <c r="E336" s="3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</row>
    <row r="337" spans="1:254" ht="12.75" customHeight="1" x14ac:dyDescent="0.2">
      <c r="A337" s="32"/>
      <c r="B337" s="32"/>
      <c r="C337" s="32"/>
      <c r="D337" s="32"/>
      <c r="E337" s="3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</row>
    <row r="338" spans="1:254" ht="12.75" customHeight="1" x14ac:dyDescent="0.2">
      <c r="A338" s="32"/>
      <c r="B338" s="32"/>
      <c r="C338" s="32"/>
      <c r="D338" s="32"/>
      <c r="E338" s="3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</row>
    <row r="339" spans="1:254" ht="12.75" customHeight="1" x14ac:dyDescent="0.2">
      <c r="A339" s="32"/>
      <c r="B339" s="32"/>
      <c r="C339" s="32"/>
      <c r="D339" s="32"/>
      <c r="E339" s="3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</row>
    <row r="340" spans="1:254" ht="12.75" customHeight="1" x14ac:dyDescent="0.2">
      <c r="A340" s="32"/>
      <c r="B340" s="32"/>
      <c r="C340" s="32"/>
      <c r="D340" s="32"/>
      <c r="E340" s="3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</row>
    <row r="341" spans="1:254" ht="12.75" customHeight="1" x14ac:dyDescent="0.2">
      <c r="A341" s="32"/>
      <c r="B341" s="32"/>
      <c r="C341" s="32"/>
      <c r="D341" s="32"/>
      <c r="E341" s="3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</row>
    <row r="342" spans="1:254" ht="12.75" customHeight="1" x14ac:dyDescent="0.2">
      <c r="A342" s="32"/>
      <c r="B342" s="32"/>
      <c r="C342" s="32"/>
      <c r="D342" s="32"/>
      <c r="E342" s="3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</row>
    <row r="343" spans="1:254" ht="12.75" customHeight="1" x14ac:dyDescent="0.2">
      <c r="A343" s="32"/>
      <c r="B343" s="32"/>
      <c r="C343" s="32"/>
      <c r="D343" s="32"/>
      <c r="E343" s="3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</row>
    <row r="344" spans="1:254" ht="12.75" customHeight="1" x14ac:dyDescent="0.2">
      <c r="A344" s="32"/>
      <c r="B344" s="32"/>
      <c r="C344" s="32"/>
      <c r="D344" s="32"/>
      <c r="E344" s="3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</row>
    <row r="345" spans="1:254" ht="12.75" customHeight="1" x14ac:dyDescent="0.2">
      <c r="A345" s="32"/>
      <c r="B345" s="32"/>
      <c r="C345" s="32"/>
      <c r="D345" s="32"/>
      <c r="E345" s="3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</row>
    <row r="346" spans="1:254" ht="12.75" customHeight="1" x14ac:dyDescent="0.2">
      <c r="A346" s="32"/>
      <c r="B346" s="32"/>
      <c r="C346" s="32"/>
      <c r="D346" s="32"/>
      <c r="E346" s="3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</row>
    <row r="347" spans="1:254" ht="12.75" customHeight="1" x14ac:dyDescent="0.2">
      <c r="A347" s="32"/>
      <c r="B347" s="32"/>
      <c r="C347" s="32"/>
      <c r="D347" s="32"/>
      <c r="E347" s="3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</row>
    <row r="348" spans="1:254" ht="12.75" customHeight="1" x14ac:dyDescent="0.2">
      <c r="A348" s="32"/>
      <c r="B348" s="32"/>
      <c r="C348" s="32"/>
      <c r="D348" s="32"/>
      <c r="E348" s="3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</row>
    <row r="349" spans="1:254" ht="12.75" customHeight="1" x14ac:dyDescent="0.2">
      <c r="A349" s="32"/>
      <c r="B349" s="32"/>
      <c r="C349" s="32"/>
      <c r="D349" s="32"/>
      <c r="E349" s="3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</row>
    <row r="350" spans="1:254" ht="12.75" customHeight="1" x14ac:dyDescent="0.2">
      <c r="A350" s="32"/>
      <c r="B350" s="32"/>
      <c r="C350" s="32"/>
      <c r="D350" s="32"/>
      <c r="E350" s="3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</row>
    <row r="351" spans="1:254" ht="12.75" customHeight="1" x14ac:dyDescent="0.2">
      <c r="A351" s="32"/>
      <c r="B351" s="32"/>
      <c r="C351" s="32"/>
      <c r="D351" s="32"/>
      <c r="E351" s="3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</row>
    <row r="352" spans="1:254" ht="12.75" customHeight="1" x14ac:dyDescent="0.2">
      <c r="A352" s="32"/>
      <c r="B352" s="32"/>
      <c r="C352" s="32"/>
      <c r="D352" s="32"/>
      <c r="E352" s="3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</row>
    <row r="353" spans="1:254" ht="12.75" customHeight="1" x14ac:dyDescent="0.2">
      <c r="A353" s="32"/>
      <c r="B353" s="32"/>
      <c r="C353" s="32"/>
      <c r="D353" s="32"/>
      <c r="E353" s="3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</row>
    <row r="354" spans="1:254" ht="12.75" customHeight="1" x14ac:dyDescent="0.2">
      <c r="A354" s="32"/>
      <c r="B354" s="32"/>
      <c r="C354" s="32"/>
      <c r="D354" s="32"/>
      <c r="E354" s="3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</row>
    <row r="355" spans="1:254" ht="12.75" customHeight="1" x14ac:dyDescent="0.2">
      <c r="A355" s="32"/>
      <c r="B355" s="32"/>
      <c r="C355" s="32"/>
      <c r="D355" s="32"/>
      <c r="E355" s="3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</row>
    <row r="356" spans="1:254" ht="12.75" customHeight="1" x14ac:dyDescent="0.2">
      <c r="A356" s="32"/>
      <c r="B356" s="32"/>
      <c r="C356" s="32"/>
      <c r="D356" s="32"/>
      <c r="E356" s="3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</row>
    <row r="357" spans="1:254" ht="12.75" customHeight="1" x14ac:dyDescent="0.2">
      <c r="A357" s="32"/>
      <c r="B357" s="32"/>
      <c r="C357" s="32"/>
      <c r="D357" s="32"/>
      <c r="E357" s="3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</row>
    <row r="358" spans="1:254" ht="12.75" customHeight="1" x14ac:dyDescent="0.2">
      <c r="A358" s="32"/>
      <c r="B358" s="32"/>
      <c r="C358" s="32"/>
      <c r="D358" s="32"/>
      <c r="E358" s="3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</row>
    <row r="359" spans="1:254" ht="12.75" customHeight="1" x14ac:dyDescent="0.2">
      <c r="A359" s="32"/>
      <c r="B359" s="32"/>
      <c r="C359" s="32"/>
      <c r="D359" s="32"/>
      <c r="E359" s="3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</row>
    <row r="360" spans="1:254" ht="12.75" customHeight="1" x14ac:dyDescent="0.2">
      <c r="A360" s="32"/>
      <c r="B360" s="32"/>
      <c r="C360" s="32"/>
      <c r="D360" s="32"/>
      <c r="E360" s="3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</row>
    <row r="361" spans="1:254" ht="12.75" customHeight="1" x14ac:dyDescent="0.2">
      <c r="A361" s="32"/>
      <c r="B361" s="32"/>
      <c r="C361" s="32"/>
      <c r="D361" s="32"/>
      <c r="E361" s="3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</row>
    <row r="362" spans="1:254" ht="12.75" customHeight="1" x14ac:dyDescent="0.2">
      <c r="A362" s="32"/>
      <c r="B362" s="32"/>
      <c r="C362" s="32"/>
      <c r="D362" s="32"/>
      <c r="E362" s="3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</row>
    <row r="363" spans="1:254" ht="12.75" customHeight="1" x14ac:dyDescent="0.2">
      <c r="A363" s="32"/>
      <c r="B363" s="32"/>
      <c r="C363" s="32"/>
      <c r="D363" s="32"/>
      <c r="E363" s="3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</row>
    <row r="364" spans="1:254" ht="12.75" customHeight="1" x14ac:dyDescent="0.2">
      <c r="A364" s="32"/>
      <c r="B364" s="32"/>
      <c r="C364" s="32"/>
      <c r="D364" s="32"/>
      <c r="E364" s="3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</row>
    <row r="365" spans="1:254" ht="12.75" customHeight="1" x14ac:dyDescent="0.2">
      <c r="A365" s="32"/>
      <c r="B365" s="32"/>
      <c r="C365" s="32"/>
      <c r="D365" s="32"/>
      <c r="E365" s="3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</row>
    <row r="366" spans="1:254" ht="12.75" customHeight="1" x14ac:dyDescent="0.2">
      <c r="A366" s="32"/>
      <c r="B366" s="32"/>
      <c r="C366" s="32"/>
      <c r="D366" s="32"/>
      <c r="E366" s="3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</row>
    <row r="367" spans="1:254" ht="12.75" customHeight="1" x14ac:dyDescent="0.2">
      <c r="A367" s="32"/>
      <c r="B367" s="32"/>
      <c r="C367" s="32"/>
      <c r="D367" s="32"/>
      <c r="E367" s="3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</row>
    <row r="368" spans="1:254" ht="12.75" customHeight="1" x14ac:dyDescent="0.2">
      <c r="A368" s="32"/>
      <c r="B368" s="32"/>
      <c r="C368" s="32"/>
      <c r="D368" s="32"/>
      <c r="E368" s="3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</row>
    <row r="369" spans="1:254" ht="12.75" customHeight="1" x14ac:dyDescent="0.2">
      <c r="A369" s="32"/>
      <c r="B369" s="32"/>
      <c r="C369" s="32"/>
      <c r="D369" s="32"/>
      <c r="E369" s="3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</row>
    <row r="370" spans="1:254" ht="12.75" customHeight="1" x14ac:dyDescent="0.2">
      <c r="A370" s="32"/>
      <c r="B370" s="32"/>
      <c r="C370" s="32"/>
      <c r="D370" s="32"/>
      <c r="E370" s="3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</row>
    <row r="371" spans="1:254" ht="12.75" customHeight="1" x14ac:dyDescent="0.2">
      <c r="A371" s="32"/>
      <c r="B371" s="32"/>
      <c r="C371" s="32"/>
      <c r="D371" s="32"/>
      <c r="E371" s="3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</row>
    <row r="372" spans="1:254" ht="12.75" customHeight="1" x14ac:dyDescent="0.2">
      <c r="A372" s="32"/>
      <c r="B372" s="32"/>
      <c r="C372" s="32"/>
      <c r="D372" s="32"/>
      <c r="E372" s="3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</row>
    <row r="373" spans="1:254" ht="12.75" customHeight="1" x14ac:dyDescent="0.2">
      <c r="A373" s="32"/>
      <c r="B373" s="32"/>
      <c r="C373" s="32"/>
      <c r="D373" s="32"/>
      <c r="E373" s="3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</row>
    <row r="374" spans="1:254" ht="12.75" customHeight="1" x14ac:dyDescent="0.2">
      <c r="A374" s="32"/>
      <c r="B374" s="32"/>
      <c r="C374" s="32"/>
      <c r="D374" s="32"/>
      <c r="E374" s="3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</row>
    <row r="375" spans="1:254" ht="12.75" customHeight="1" x14ac:dyDescent="0.2">
      <c r="A375" s="32"/>
      <c r="B375" s="32"/>
      <c r="C375" s="32"/>
      <c r="D375" s="32"/>
      <c r="E375" s="3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</row>
    <row r="376" spans="1:254" ht="12.75" customHeight="1" x14ac:dyDescent="0.2">
      <c r="A376" s="32"/>
      <c r="B376" s="32"/>
      <c r="C376" s="32"/>
      <c r="D376" s="32"/>
      <c r="E376" s="3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</row>
    <row r="377" spans="1:254" ht="12.75" customHeight="1" x14ac:dyDescent="0.2">
      <c r="A377" s="32"/>
      <c r="B377" s="32"/>
      <c r="C377" s="32"/>
      <c r="D377" s="32"/>
      <c r="E377" s="3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</row>
    <row r="378" spans="1:254" ht="12.75" customHeight="1" x14ac:dyDescent="0.2">
      <c r="A378" s="32"/>
      <c r="B378" s="32"/>
      <c r="C378" s="32"/>
      <c r="D378" s="32"/>
      <c r="E378" s="3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</row>
    <row r="379" spans="1:254" ht="12.75" customHeight="1" x14ac:dyDescent="0.2">
      <c r="A379" s="32"/>
      <c r="B379" s="32"/>
      <c r="C379" s="32"/>
      <c r="D379" s="32"/>
      <c r="E379" s="3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</row>
    <row r="380" spans="1:254" ht="12.75" customHeight="1" x14ac:dyDescent="0.2">
      <c r="A380" s="32"/>
      <c r="B380" s="32"/>
      <c r="C380" s="32"/>
      <c r="D380" s="32"/>
      <c r="E380" s="3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</row>
    <row r="381" spans="1:254" ht="12.75" customHeight="1" x14ac:dyDescent="0.2">
      <c r="A381" s="32"/>
      <c r="B381" s="32"/>
      <c r="C381" s="32"/>
      <c r="D381" s="32"/>
      <c r="E381" s="3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</row>
    <row r="382" spans="1:254" ht="12.75" customHeight="1" x14ac:dyDescent="0.2">
      <c r="A382" s="32"/>
      <c r="B382" s="32"/>
      <c r="C382" s="32"/>
      <c r="D382" s="32"/>
      <c r="E382" s="3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</row>
    <row r="383" spans="1:254" ht="12.75" customHeight="1" x14ac:dyDescent="0.2">
      <c r="A383" s="32"/>
      <c r="B383" s="32"/>
      <c r="C383" s="32"/>
      <c r="D383" s="32"/>
      <c r="E383" s="3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</row>
    <row r="384" spans="1:254" ht="12.75" customHeight="1" x14ac:dyDescent="0.2">
      <c r="A384" s="32"/>
      <c r="B384" s="32"/>
      <c r="C384" s="32"/>
      <c r="D384" s="32"/>
      <c r="E384" s="3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</row>
    <row r="385" spans="1:254" ht="12.75" customHeight="1" x14ac:dyDescent="0.2">
      <c r="A385" s="32"/>
      <c r="B385" s="32"/>
      <c r="C385" s="32"/>
      <c r="D385" s="32"/>
      <c r="E385" s="3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</row>
    <row r="386" spans="1:254" ht="12.75" customHeight="1" x14ac:dyDescent="0.2">
      <c r="A386" s="32"/>
      <c r="B386" s="32"/>
      <c r="C386" s="32"/>
      <c r="D386" s="32"/>
      <c r="E386" s="3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</row>
    <row r="387" spans="1:254" ht="12.75" customHeight="1" x14ac:dyDescent="0.2">
      <c r="A387" s="32"/>
      <c r="B387" s="32"/>
      <c r="C387" s="32"/>
      <c r="D387" s="32"/>
      <c r="E387" s="3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</row>
    <row r="388" spans="1:254" ht="12.75" customHeight="1" x14ac:dyDescent="0.2">
      <c r="A388" s="32"/>
      <c r="B388" s="32"/>
      <c r="C388" s="32"/>
      <c r="D388" s="32"/>
      <c r="E388" s="3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</row>
    <row r="389" spans="1:254" ht="12.75" customHeight="1" x14ac:dyDescent="0.2">
      <c r="A389" s="32"/>
      <c r="B389" s="32"/>
      <c r="C389" s="32"/>
      <c r="D389" s="32"/>
      <c r="E389" s="3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</row>
    <row r="390" spans="1:254" ht="12.75" customHeight="1" x14ac:dyDescent="0.2">
      <c r="A390" s="32"/>
      <c r="B390" s="32"/>
      <c r="C390" s="32"/>
      <c r="D390" s="32"/>
      <c r="E390" s="3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</row>
    <row r="391" spans="1:254" ht="12.75" customHeight="1" x14ac:dyDescent="0.2">
      <c r="A391" s="32"/>
      <c r="B391" s="32"/>
      <c r="C391" s="32"/>
      <c r="D391" s="32"/>
      <c r="E391" s="3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</row>
    <row r="392" spans="1:254" ht="12.75" customHeight="1" x14ac:dyDescent="0.2">
      <c r="A392" s="32"/>
      <c r="B392" s="32"/>
      <c r="C392" s="32"/>
      <c r="D392" s="32"/>
      <c r="E392" s="3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</row>
    <row r="393" spans="1:254" ht="12.75" customHeight="1" x14ac:dyDescent="0.2">
      <c r="A393" s="32"/>
      <c r="B393" s="32"/>
      <c r="C393" s="32"/>
      <c r="D393" s="32"/>
      <c r="E393" s="3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</row>
    <row r="394" spans="1:254" ht="12.75" customHeight="1" x14ac:dyDescent="0.2">
      <c r="A394" s="32"/>
      <c r="B394" s="32"/>
      <c r="C394" s="32"/>
      <c r="D394" s="32"/>
      <c r="E394" s="3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</row>
    <row r="395" spans="1:254" ht="12.75" customHeight="1" x14ac:dyDescent="0.2">
      <c r="A395" s="32"/>
      <c r="B395" s="32"/>
      <c r="C395" s="32"/>
      <c r="D395" s="32"/>
      <c r="E395" s="3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</row>
    <row r="396" spans="1:254" ht="12.75" customHeight="1" x14ac:dyDescent="0.2">
      <c r="A396" s="32"/>
      <c r="B396" s="32"/>
      <c r="C396" s="32"/>
      <c r="D396" s="32"/>
      <c r="E396" s="3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</row>
    <row r="397" spans="1:254" ht="12.75" customHeight="1" x14ac:dyDescent="0.2">
      <c r="A397" s="32"/>
      <c r="B397" s="32"/>
      <c r="C397" s="32"/>
      <c r="D397" s="32"/>
      <c r="E397" s="3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</row>
    <row r="398" spans="1:254" ht="12.75" customHeight="1" x14ac:dyDescent="0.2">
      <c r="A398" s="32"/>
      <c r="B398" s="32"/>
      <c r="C398" s="32"/>
      <c r="D398" s="32"/>
      <c r="E398" s="3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</row>
    <row r="399" spans="1:254" ht="12.75" customHeight="1" x14ac:dyDescent="0.2">
      <c r="A399" s="32"/>
      <c r="B399" s="32"/>
      <c r="C399" s="32"/>
      <c r="D399" s="32"/>
      <c r="E399" s="3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</row>
    <row r="400" spans="1:254" ht="12.75" customHeight="1" x14ac:dyDescent="0.2">
      <c r="A400" s="32"/>
      <c r="B400" s="32"/>
      <c r="C400" s="32"/>
      <c r="D400" s="32"/>
      <c r="E400" s="3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</row>
    <row r="401" spans="1:254" ht="12.75" customHeight="1" x14ac:dyDescent="0.2">
      <c r="A401" s="32"/>
      <c r="B401" s="32"/>
      <c r="C401" s="32"/>
      <c r="D401" s="32"/>
      <c r="E401" s="3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</row>
    <row r="402" spans="1:254" ht="12.75" customHeight="1" x14ac:dyDescent="0.2">
      <c r="A402" s="32"/>
      <c r="B402" s="32"/>
      <c r="C402" s="32"/>
      <c r="D402" s="32"/>
      <c r="E402" s="3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</row>
    <row r="403" spans="1:254" ht="12.75" customHeight="1" x14ac:dyDescent="0.2">
      <c r="A403" s="32"/>
      <c r="B403" s="32"/>
      <c r="C403" s="32"/>
      <c r="D403" s="32"/>
      <c r="E403" s="3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</row>
    <row r="404" spans="1:254" ht="12.75" customHeight="1" x14ac:dyDescent="0.2">
      <c r="A404" s="32"/>
      <c r="B404" s="32"/>
      <c r="C404" s="32"/>
      <c r="D404" s="32"/>
      <c r="E404" s="3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</row>
    <row r="405" spans="1:254" ht="12.75" customHeight="1" x14ac:dyDescent="0.2">
      <c r="A405" s="32"/>
      <c r="B405" s="32"/>
      <c r="C405" s="32"/>
      <c r="D405" s="32"/>
      <c r="E405" s="33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</row>
    <row r="406" spans="1:254" ht="12.75" customHeight="1" x14ac:dyDescent="0.2">
      <c r="A406" s="32"/>
      <c r="B406" s="32"/>
      <c r="C406" s="32"/>
      <c r="D406" s="32"/>
      <c r="E406" s="33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</row>
    <row r="407" spans="1:254" ht="12.75" customHeight="1" x14ac:dyDescent="0.2">
      <c r="A407" s="32"/>
      <c r="B407" s="32"/>
      <c r="C407" s="32"/>
      <c r="D407" s="32"/>
      <c r="E407" s="33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</row>
    <row r="408" spans="1:254" ht="12.75" customHeight="1" x14ac:dyDescent="0.2">
      <c r="A408" s="32"/>
      <c r="B408" s="32"/>
      <c r="C408" s="32"/>
      <c r="D408" s="32"/>
      <c r="E408" s="33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</row>
    <row r="409" spans="1:254" ht="12.75" customHeight="1" x14ac:dyDescent="0.2">
      <c r="A409" s="32"/>
      <c r="B409" s="32"/>
      <c r="C409" s="32"/>
      <c r="D409" s="32"/>
      <c r="E409" s="33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</row>
    <row r="410" spans="1:254" ht="12.75" customHeight="1" x14ac:dyDescent="0.2">
      <c r="A410" s="32"/>
      <c r="B410" s="32"/>
      <c r="C410" s="32"/>
      <c r="D410" s="32"/>
      <c r="E410" s="33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</row>
    <row r="411" spans="1:254" ht="12.75" customHeight="1" x14ac:dyDescent="0.2">
      <c r="A411" s="32"/>
      <c r="B411" s="32"/>
      <c r="C411" s="32"/>
      <c r="D411" s="32"/>
      <c r="E411" s="33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</row>
    <row r="412" spans="1:254" ht="12.75" customHeight="1" x14ac:dyDescent="0.2">
      <c r="A412" s="32"/>
      <c r="B412" s="32"/>
      <c r="C412" s="32"/>
      <c r="D412" s="32"/>
      <c r="E412" s="33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</row>
    <row r="413" spans="1:254" ht="12.75" customHeight="1" x14ac:dyDescent="0.2">
      <c r="A413" s="32"/>
      <c r="B413" s="32"/>
      <c r="C413" s="32"/>
      <c r="D413" s="32"/>
      <c r="E413" s="33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</row>
    <row r="414" spans="1:254" ht="12.75" customHeight="1" x14ac:dyDescent="0.2">
      <c r="A414" s="32"/>
      <c r="B414" s="32"/>
      <c r="C414" s="32"/>
      <c r="D414" s="32"/>
      <c r="E414" s="33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</row>
    <row r="415" spans="1:254" ht="12.75" customHeight="1" x14ac:dyDescent="0.2">
      <c r="A415" s="32"/>
      <c r="B415" s="32"/>
      <c r="C415" s="32"/>
      <c r="D415" s="32"/>
      <c r="E415" s="33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</row>
    <row r="416" spans="1:254" ht="12.75" customHeight="1" x14ac:dyDescent="0.2">
      <c r="A416" s="32"/>
      <c r="B416" s="32"/>
      <c r="C416" s="32"/>
      <c r="D416" s="32"/>
      <c r="E416" s="33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</row>
    <row r="417" spans="1:254" ht="12.75" customHeight="1" x14ac:dyDescent="0.2">
      <c r="A417" s="32"/>
      <c r="B417" s="32"/>
      <c r="C417" s="32"/>
      <c r="D417" s="32"/>
      <c r="E417" s="33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</row>
    <row r="418" spans="1:254" ht="12.75" customHeight="1" x14ac:dyDescent="0.2">
      <c r="A418" s="32"/>
      <c r="B418" s="32"/>
      <c r="C418" s="32"/>
      <c r="D418" s="32"/>
      <c r="E418" s="33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</row>
    <row r="419" spans="1:254" ht="12.75" customHeight="1" x14ac:dyDescent="0.2">
      <c r="A419" s="32"/>
      <c r="B419" s="32"/>
      <c r="C419" s="32"/>
      <c r="D419" s="32"/>
      <c r="E419" s="33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</row>
    <row r="420" spans="1:254" ht="12.75" customHeight="1" x14ac:dyDescent="0.2">
      <c r="A420" s="32"/>
      <c r="B420" s="32"/>
      <c r="C420" s="32"/>
      <c r="D420" s="32"/>
      <c r="E420" s="33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</row>
    <row r="421" spans="1:254" ht="12.75" customHeight="1" x14ac:dyDescent="0.2">
      <c r="A421" s="32"/>
      <c r="B421" s="32"/>
      <c r="C421" s="32"/>
      <c r="D421" s="32"/>
      <c r="E421" s="33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</row>
    <row r="422" spans="1:254" ht="12.75" customHeight="1" x14ac:dyDescent="0.2">
      <c r="A422" s="32"/>
      <c r="B422" s="32"/>
      <c r="C422" s="32"/>
      <c r="D422" s="32"/>
      <c r="E422" s="33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</row>
    <row r="423" spans="1:254" ht="12.75" customHeight="1" x14ac:dyDescent="0.2">
      <c r="A423" s="32"/>
      <c r="B423" s="32"/>
      <c r="C423" s="32"/>
      <c r="D423" s="32"/>
      <c r="E423" s="33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</row>
    <row r="424" spans="1:254" ht="12.75" customHeight="1" x14ac:dyDescent="0.2">
      <c r="A424" s="32"/>
      <c r="B424" s="32"/>
      <c r="C424" s="32"/>
      <c r="D424" s="32"/>
      <c r="E424" s="33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</row>
    <row r="425" spans="1:254" ht="12.75" customHeight="1" x14ac:dyDescent="0.2">
      <c r="A425" s="32"/>
      <c r="B425" s="32"/>
      <c r="C425" s="32"/>
      <c r="D425" s="32"/>
      <c r="E425" s="33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</row>
    <row r="426" spans="1:254" ht="12.75" customHeight="1" x14ac:dyDescent="0.2">
      <c r="A426" s="32"/>
      <c r="B426" s="32"/>
      <c r="C426" s="32"/>
      <c r="D426" s="32"/>
      <c r="E426" s="33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</row>
    <row r="427" spans="1:254" ht="12.75" customHeight="1" x14ac:dyDescent="0.2">
      <c r="A427" s="32"/>
      <c r="B427" s="32"/>
      <c r="C427" s="32"/>
      <c r="D427" s="32"/>
      <c r="E427" s="33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</row>
    <row r="428" spans="1:254" ht="12.75" customHeight="1" x14ac:dyDescent="0.2">
      <c r="A428" s="32"/>
      <c r="B428" s="32"/>
      <c r="C428" s="32"/>
      <c r="D428" s="32"/>
      <c r="E428" s="33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</row>
    <row r="429" spans="1:254" ht="12.75" customHeight="1" x14ac:dyDescent="0.2">
      <c r="A429" s="32"/>
      <c r="B429" s="32"/>
      <c r="C429" s="32"/>
      <c r="D429" s="32"/>
      <c r="E429" s="33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</row>
    <row r="430" spans="1:254" ht="12.75" customHeight="1" x14ac:dyDescent="0.2">
      <c r="A430" s="32"/>
      <c r="B430" s="32"/>
      <c r="C430" s="32"/>
      <c r="D430" s="32"/>
      <c r="E430" s="33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</row>
    <row r="431" spans="1:254" ht="12.75" customHeight="1" x14ac:dyDescent="0.2">
      <c r="A431" s="32"/>
      <c r="B431" s="32"/>
      <c r="C431" s="32"/>
      <c r="D431" s="32"/>
      <c r="E431" s="33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</row>
    <row r="432" spans="1:254" ht="12.75" customHeight="1" x14ac:dyDescent="0.2">
      <c r="A432" s="32"/>
      <c r="B432" s="32"/>
      <c r="C432" s="32"/>
      <c r="D432" s="32"/>
      <c r="E432" s="33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</row>
    <row r="433" spans="1:254" ht="12.75" customHeight="1" x14ac:dyDescent="0.2">
      <c r="A433" s="32"/>
      <c r="B433" s="32"/>
      <c r="C433" s="32"/>
      <c r="D433" s="32"/>
      <c r="E433" s="33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</row>
    <row r="434" spans="1:254" ht="12.75" customHeight="1" x14ac:dyDescent="0.2">
      <c r="A434" s="32"/>
      <c r="B434" s="32"/>
      <c r="C434" s="32"/>
      <c r="D434" s="32"/>
      <c r="E434" s="33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</row>
    <row r="435" spans="1:254" ht="12.75" customHeight="1" x14ac:dyDescent="0.2">
      <c r="A435" s="32"/>
      <c r="B435" s="32"/>
      <c r="C435" s="32"/>
      <c r="D435" s="32"/>
      <c r="E435" s="33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</row>
    <row r="436" spans="1:254" ht="12.75" customHeight="1" x14ac:dyDescent="0.2">
      <c r="A436" s="32"/>
      <c r="B436" s="32"/>
      <c r="C436" s="32"/>
      <c r="D436" s="32"/>
      <c r="E436" s="33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</row>
    <row r="437" spans="1:254" ht="12.75" customHeight="1" x14ac:dyDescent="0.2">
      <c r="A437" s="32"/>
      <c r="B437" s="32"/>
      <c r="C437" s="32"/>
      <c r="D437" s="32"/>
      <c r="E437" s="33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</row>
    <row r="438" spans="1:254" ht="12.75" customHeight="1" x14ac:dyDescent="0.2">
      <c r="A438" s="32"/>
      <c r="B438" s="32"/>
      <c r="C438" s="32"/>
      <c r="D438" s="32"/>
      <c r="E438" s="33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</row>
    <row r="439" spans="1:254" ht="12.75" customHeight="1" x14ac:dyDescent="0.2">
      <c r="A439" s="32"/>
      <c r="B439" s="32"/>
      <c r="C439" s="32"/>
      <c r="D439" s="32"/>
      <c r="E439" s="33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</row>
    <row r="440" spans="1:254" ht="12.75" customHeight="1" x14ac:dyDescent="0.2">
      <c r="A440" s="32"/>
      <c r="B440" s="32"/>
      <c r="C440" s="32"/>
      <c r="D440" s="32"/>
      <c r="E440" s="33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</row>
    <row r="441" spans="1:254" ht="12.75" customHeight="1" x14ac:dyDescent="0.2">
      <c r="A441" s="32"/>
      <c r="B441" s="32"/>
      <c r="C441" s="32"/>
      <c r="D441" s="32"/>
      <c r="E441" s="33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</row>
    <row r="442" spans="1:254" ht="12.75" customHeight="1" x14ac:dyDescent="0.2">
      <c r="A442" s="32"/>
      <c r="B442" s="32"/>
      <c r="C442" s="32"/>
      <c r="D442" s="32"/>
      <c r="E442" s="33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</row>
    <row r="443" spans="1:254" ht="12.75" customHeight="1" x14ac:dyDescent="0.2">
      <c r="A443" s="32"/>
      <c r="B443" s="32"/>
      <c r="C443" s="32"/>
      <c r="D443" s="32"/>
      <c r="E443" s="33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</row>
    <row r="444" spans="1:254" ht="12.75" customHeight="1" x14ac:dyDescent="0.2">
      <c r="A444" s="32"/>
      <c r="B444" s="32"/>
      <c r="C444" s="32"/>
      <c r="D444" s="32"/>
      <c r="E444" s="33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</row>
    <row r="445" spans="1:254" ht="12.75" customHeight="1" x14ac:dyDescent="0.2">
      <c r="A445" s="32"/>
      <c r="B445" s="32"/>
      <c r="C445" s="32"/>
      <c r="D445" s="32"/>
      <c r="E445" s="33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</row>
    <row r="446" spans="1:254" ht="12.75" customHeight="1" x14ac:dyDescent="0.2">
      <c r="A446" s="32"/>
      <c r="B446" s="32"/>
      <c r="C446" s="32"/>
      <c r="D446" s="32"/>
      <c r="E446" s="33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</row>
    <row r="447" spans="1:254" ht="12.75" customHeight="1" x14ac:dyDescent="0.2">
      <c r="A447" s="32"/>
      <c r="B447" s="32"/>
      <c r="C447" s="32"/>
      <c r="D447" s="32"/>
      <c r="E447" s="33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</row>
    <row r="448" spans="1:254" ht="12.75" customHeight="1" x14ac:dyDescent="0.2">
      <c r="A448" s="32"/>
      <c r="B448" s="32"/>
      <c r="C448" s="32"/>
      <c r="D448" s="32"/>
      <c r="E448" s="33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</row>
    <row r="449" spans="1:254" ht="12.75" customHeight="1" x14ac:dyDescent="0.2">
      <c r="A449" s="32"/>
      <c r="B449" s="32"/>
      <c r="C449" s="32"/>
      <c r="D449" s="32"/>
      <c r="E449" s="3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</row>
    <row r="450" spans="1:254" ht="12.75" customHeight="1" x14ac:dyDescent="0.2">
      <c r="A450" s="32"/>
      <c r="B450" s="32"/>
      <c r="C450" s="32"/>
      <c r="D450" s="32"/>
      <c r="E450" s="3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</row>
    <row r="451" spans="1:254" ht="12.75" customHeight="1" x14ac:dyDescent="0.2">
      <c r="A451" s="32"/>
      <c r="B451" s="32"/>
      <c r="C451" s="32"/>
      <c r="D451" s="32"/>
      <c r="E451" s="3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</row>
    <row r="452" spans="1:254" ht="12.75" customHeight="1" x14ac:dyDescent="0.2">
      <c r="A452" s="32"/>
      <c r="B452" s="32"/>
      <c r="C452" s="32"/>
      <c r="D452" s="32"/>
      <c r="E452" s="3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</row>
    <row r="453" spans="1:254" ht="12.75" customHeight="1" x14ac:dyDescent="0.2">
      <c r="A453" s="32"/>
      <c r="B453" s="32"/>
      <c r="C453" s="32"/>
      <c r="D453" s="32"/>
      <c r="E453" s="3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</row>
    <row r="454" spans="1:254" ht="12.75" customHeight="1" x14ac:dyDescent="0.2">
      <c r="A454" s="32"/>
      <c r="B454" s="32"/>
      <c r="C454" s="32"/>
      <c r="D454" s="32"/>
      <c r="E454" s="3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</row>
    <row r="455" spans="1:254" ht="12.75" customHeight="1" x14ac:dyDescent="0.2">
      <c r="A455" s="32"/>
      <c r="B455" s="32"/>
      <c r="C455" s="32"/>
      <c r="D455" s="32"/>
      <c r="E455" s="3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</row>
    <row r="456" spans="1:254" ht="12.75" customHeight="1" x14ac:dyDescent="0.2">
      <c r="A456" s="32"/>
      <c r="B456" s="32"/>
      <c r="C456" s="32"/>
      <c r="D456" s="32"/>
      <c r="E456" s="3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</row>
    <row r="457" spans="1:254" ht="12.75" customHeight="1" x14ac:dyDescent="0.2">
      <c r="A457" s="32"/>
      <c r="B457" s="32"/>
      <c r="C457" s="32"/>
      <c r="D457" s="32"/>
      <c r="E457" s="3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</row>
    <row r="458" spans="1:254" ht="12.75" customHeight="1" x14ac:dyDescent="0.2">
      <c r="A458" s="32"/>
      <c r="B458" s="32"/>
      <c r="C458" s="32"/>
      <c r="D458" s="32"/>
      <c r="E458" s="3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</row>
    <row r="459" spans="1:254" ht="12.75" customHeight="1" x14ac:dyDescent="0.2">
      <c r="A459" s="32"/>
      <c r="B459" s="32"/>
      <c r="C459" s="32"/>
      <c r="D459" s="32"/>
      <c r="E459" s="33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</row>
    <row r="460" spans="1:254" ht="12.75" customHeight="1" x14ac:dyDescent="0.2">
      <c r="A460" s="32"/>
      <c r="B460" s="32"/>
      <c r="C460" s="32"/>
      <c r="D460" s="32"/>
      <c r="E460" s="33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</row>
    <row r="461" spans="1:254" ht="12.75" customHeight="1" x14ac:dyDescent="0.2">
      <c r="A461" s="32"/>
      <c r="B461" s="32"/>
      <c r="C461" s="32"/>
      <c r="D461" s="32"/>
      <c r="E461" s="33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</row>
    <row r="462" spans="1:254" ht="12.75" customHeight="1" x14ac:dyDescent="0.2">
      <c r="A462" s="32"/>
      <c r="B462" s="32"/>
      <c r="C462" s="32"/>
      <c r="D462" s="32"/>
      <c r="E462" s="33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</row>
    <row r="463" spans="1:254" ht="12.75" customHeight="1" x14ac:dyDescent="0.2">
      <c r="A463" s="32"/>
      <c r="B463" s="32"/>
      <c r="C463" s="32"/>
      <c r="D463" s="32"/>
      <c r="E463" s="33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</row>
    <row r="464" spans="1:254" ht="12.75" customHeight="1" x14ac:dyDescent="0.2">
      <c r="A464" s="32"/>
      <c r="B464" s="32"/>
      <c r="C464" s="32"/>
      <c r="D464" s="32"/>
      <c r="E464" s="33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</row>
    <row r="465" spans="1:254" ht="12.75" customHeight="1" x14ac:dyDescent="0.2">
      <c r="A465" s="32"/>
      <c r="B465" s="32"/>
      <c r="C465" s="32"/>
      <c r="D465" s="32"/>
      <c r="E465" s="33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</row>
    <row r="466" spans="1:254" ht="12.75" customHeight="1" x14ac:dyDescent="0.2">
      <c r="A466" s="32"/>
      <c r="B466" s="32"/>
      <c r="C466" s="32"/>
      <c r="D466" s="32"/>
      <c r="E466" s="33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</row>
    <row r="467" spans="1:254" ht="12.75" customHeight="1" x14ac:dyDescent="0.2">
      <c r="A467" s="32"/>
      <c r="B467" s="32"/>
      <c r="C467" s="32"/>
      <c r="D467" s="32"/>
      <c r="E467" s="33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</row>
    <row r="468" spans="1:254" ht="12.75" customHeight="1" x14ac:dyDescent="0.2">
      <c r="A468" s="32"/>
      <c r="B468" s="32"/>
      <c r="C468" s="32"/>
      <c r="D468" s="32"/>
      <c r="E468" s="33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</row>
    <row r="469" spans="1:254" ht="12.75" customHeight="1" x14ac:dyDescent="0.2">
      <c r="A469" s="32"/>
      <c r="B469" s="32"/>
      <c r="C469" s="32"/>
      <c r="D469" s="32"/>
      <c r="E469" s="33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</row>
    <row r="470" spans="1:254" ht="12.75" customHeight="1" x14ac:dyDescent="0.2">
      <c r="A470" s="32"/>
      <c r="B470" s="32"/>
      <c r="C470" s="32"/>
      <c r="D470" s="32"/>
      <c r="E470" s="33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</row>
    <row r="471" spans="1:254" ht="12.75" customHeight="1" x14ac:dyDescent="0.2">
      <c r="A471" s="32"/>
      <c r="B471" s="32"/>
      <c r="C471" s="32"/>
      <c r="D471" s="32"/>
      <c r="E471" s="33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</row>
    <row r="472" spans="1:254" ht="12.75" customHeight="1" x14ac:dyDescent="0.2">
      <c r="A472" s="32"/>
      <c r="B472" s="32"/>
      <c r="C472" s="32"/>
      <c r="D472" s="32"/>
      <c r="E472" s="33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</row>
    <row r="473" spans="1:254" ht="12.75" customHeight="1" x14ac:dyDescent="0.2">
      <c r="A473" s="32"/>
      <c r="B473" s="32"/>
      <c r="C473" s="32"/>
      <c r="D473" s="32"/>
      <c r="E473" s="33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</row>
    <row r="474" spans="1:254" ht="12.75" customHeight="1" x14ac:dyDescent="0.2">
      <c r="A474" s="32"/>
      <c r="B474" s="32"/>
      <c r="C474" s="32"/>
      <c r="D474" s="32"/>
      <c r="E474" s="33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</row>
    <row r="475" spans="1:254" ht="12.75" customHeight="1" x14ac:dyDescent="0.2">
      <c r="A475" s="32"/>
      <c r="B475" s="32"/>
      <c r="C475" s="32"/>
      <c r="D475" s="32"/>
      <c r="E475" s="33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</row>
    <row r="476" spans="1:254" ht="12.75" customHeight="1" x14ac:dyDescent="0.2">
      <c r="A476" s="32"/>
      <c r="B476" s="32"/>
      <c r="C476" s="32"/>
      <c r="D476" s="32"/>
      <c r="E476" s="33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</row>
    <row r="477" spans="1:254" ht="12.75" customHeight="1" x14ac:dyDescent="0.2">
      <c r="A477" s="32"/>
      <c r="B477" s="32"/>
      <c r="C477" s="32"/>
      <c r="D477" s="32"/>
      <c r="E477" s="33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</row>
    <row r="478" spans="1:254" ht="12.75" customHeight="1" x14ac:dyDescent="0.2">
      <c r="A478" s="32"/>
      <c r="B478" s="32"/>
      <c r="C478" s="32"/>
      <c r="D478" s="32"/>
      <c r="E478" s="33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</row>
    <row r="479" spans="1:254" ht="12.75" customHeight="1" x14ac:dyDescent="0.2">
      <c r="A479" s="32"/>
      <c r="B479" s="32"/>
      <c r="C479" s="32"/>
      <c r="D479" s="32"/>
      <c r="E479" s="33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</row>
    <row r="480" spans="1:254" ht="12.75" customHeight="1" x14ac:dyDescent="0.2">
      <c r="A480" s="32"/>
      <c r="B480" s="32"/>
      <c r="C480" s="32"/>
      <c r="D480" s="32"/>
      <c r="E480" s="33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</row>
    <row r="481" spans="1:254" ht="12.75" customHeight="1" x14ac:dyDescent="0.2">
      <c r="A481" s="32"/>
      <c r="B481" s="32"/>
      <c r="C481" s="32"/>
      <c r="D481" s="32"/>
      <c r="E481" s="33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</row>
    <row r="482" spans="1:254" ht="12.75" customHeight="1" x14ac:dyDescent="0.2">
      <c r="A482" s="32"/>
      <c r="B482" s="32"/>
      <c r="C482" s="32"/>
      <c r="D482" s="32"/>
      <c r="E482" s="33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</row>
    <row r="483" spans="1:254" ht="12.75" customHeight="1" x14ac:dyDescent="0.2">
      <c r="A483" s="32"/>
      <c r="B483" s="32"/>
      <c r="C483" s="32"/>
      <c r="D483" s="32"/>
      <c r="E483" s="33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</row>
    <row r="484" spans="1:254" ht="12.75" customHeight="1" x14ac:dyDescent="0.2">
      <c r="A484" s="32"/>
      <c r="B484" s="32"/>
      <c r="C484" s="32"/>
      <c r="D484" s="32"/>
      <c r="E484" s="33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</row>
    <row r="485" spans="1:254" ht="12.75" customHeight="1" x14ac:dyDescent="0.2">
      <c r="A485" s="32"/>
      <c r="B485" s="32"/>
      <c r="C485" s="32"/>
      <c r="D485" s="32"/>
      <c r="E485" s="33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</row>
    <row r="486" spans="1:254" ht="12.75" customHeight="1" x14ac:dyDescent="0.2">
      <c r="A486" s="32"/>
      <c r="B486" s="32"/>
      <c r="C486" s="32"/>
      <c r="D486" s="32"/>
      <c r="E486" s="33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</row>
    <row r="487" spans="1:254" ht="12.75" customHeight="1" x14ac:dyDescent="0.2">
      <c r="A487" s="32"/>
      <c r="B487" s="32"/>
      <c r="C487" s="32"/>
      <c r="D487" s="32"/>
      <c r="E487" s="33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</row>
    <row r="488" spans="1:254" ht="12.75" customHeight="1" x14ac:dyDescent="0.2">
      <c r="A488" s="32"/>
      <c r="B488" s="32"/>
      <c r="C488" s="32"/>
      <c r="D488" s="32"/>
      <c r="E488" s="33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</row>
    <row r="489" spans="1:254" ht="12.75" customHeight="1" x14ac:dyDescent="0.2">
      <c r="A489" s="32"/>
      <c r="B489" s="32"/>
      <c r="C489" s="32"/>
      <c r="D489" s="32"/>
      <c r="E489" s="33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</row>
    <row r="490" spans="1:254" ht="12.75" customHeight="1" x14ac:dyDescent="0.2">
      <c r="A490" s="32"/>
      <c r="B490" s="32"/>
      <c r="C490" s="32"/>
      <c r="D490" s="32"/>
      <c r="E490" s="33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</row>
    <row r="491" spans="1:254" ht="12.75" customHeight="1" x14ac:dyDescent="0.2">
      <c r="A491" s="32"/>
      <c r="B491" s="32"/>
      <c r="C491" s="32"/>
      <c r="D491" s="32"/>
      <c r="E491" s="33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</row>
    <row r="492" spans="1:254" ht="12.75" customHeight="1" x14ac:dyDescent="0.2">
      <c r="A492" s="32"/>
      <c r="B492" s="32"/>
      <c r="C492" s="32"/>
      <c r="D492" s="32"/>
      <c r="E492" s="33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</row>
    <row r="493" spans="1:254" ht="12.75" customHeight="1" x14ac:dyDescent="0.2">
      <c r="A493" s="32"/>
      <c r="B493" s="32"/>
      <c r="C493" s="32"/>
      <c r="D493" s="32"/>
      <c r="E493" s="33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</row>
    <row r="494" spans="1:254" ht="12.75" customHeight="1" x14ac:dyDescent="0.2">
      <c r="A494" s="32"/>
      <c r="B494" s="32"/>
      <c r="C494" s="32"/>
      <c r="D494" s="32"/>
      <c r="E494" s="33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</row>
    <row r="495" spans="1:254" ht="12.75" customHeight="1" x14ac:dyDescent="0.2">
      <c r="A495" s="32"/>
      <c r="B495" s="32"/>
      <c r="C495" s="32"/>
      <c r="D495" s="32"/>
      <c r="E495" s="33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</row>
    <row r="496" spans="1:254" ht="12.75" customHeight="1" x14ac:dyDescent="0.2">
      <c r="A496" s="32"/>
      <c r="B496" s="32"/>
      <c r="C496" s="32"/>
      <c r="D496" s="32"/>
      <c r="E496" s="33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</row>
    <row r="497" spans="1:254" ht="12.75" customHeight="1" x14ac:dyDescent="0.2">
      <c r="A497" s="32"/>
      <c r="B497" s="32"/>
      <c r="C497" s="32"/>
      <c r="D497" s="32"/>
      <c r="E497" s="33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</row>
    <row r="498" spans="1:254" ht="12.75" customHeight="1" x14ac:dyDescent="0.2">
      <c r="A498" s="32"/>
      <c r="B498" s="32"/>
      <c r="C498" s="32"/>
      <c r="D498" s="32"/>
      <c r="E498" s="33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</row>
    <row r="499" spans="1:254" ht="12.75" customHeight="1" x14ac:dyDescent="0.2">
      <c r="A499" s="32"/>
      <c r="B499" s="32"/>
      <c r="C499" s="32"/>
      <c r="D499" s="32"/>
      <c r="E499" s="33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</row>
    <row r="500" spans="1:254" ht="12.75" customHeight="1" x14ac:dyDescent="0.2">
      <c r="A500" s="32"/>
      <c r="B500" s="32"/>
      <c r="C500" s="32"/>
      <c r="D500" s="32"/>
      <c r="E500" s="33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</row>
    <row r="501" spans="1:254" ht="12.75" customHeight="1" x14ac:dyDescent="0.2">
      <c r="A501" s="32"/>
      <c r="B501" s="32"/>
      <c r="C501" s="32"/>
      <c r="D501" s="32"/>
      <c r="E501" s="33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</row>
    <row r="502" spans="1:254" ht="12.75" customHeight="1" x14ac:dyDescent="0.2">
      <c r="A502" s="32"/>
      <c r="B502" s="32"/>
      <c r="C502" s="32"/>
      <c r="D502" s="32"/>
      <c r="E502" s="33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</row>
    <row r="503" spans="1:254" ht="12.75" customHeight="1" x14ac:dyDescent="0.2">
      <c r="A503" s="32"/>
      <c r="B503" s="32"/>
      <c r="C503" s="32"/>
      <c r="D503" s="32"/>
      <c r="E503" s="33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</row>
    <row r="504" spans="1:254" ht="12.75" customHeight="1" x14ac:dyDescent="0.2">
      <c r="A504" s="32"/>
      <c r="B504" s="32"/>
      <c r="C504" s="32"/>
      <c r="D504" s="32"/>
      <c r="E504" s="33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</row>
    <row r="505" spans="1:254" ht="12.75" customHeight="1" x14ac:dyDescent="0.2">
      <c r="A505" s="32"/>
      <c r="B505" s="32"/>
      <c r="C505" s="32"/>
      <c r="D505" s="32"/>
      <c r="E505" s="33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</row>
    <row r="506" spans="1:254" ht="12.75" customHeight="1" x14ac:dyDescent="0.2">
      <c r="A506" s="32"/>
      <c r="B506" s="32"/>
      <c r="C506" s="32"/>
      <c r="D506" s="32"/>
      <c r="E506" s="33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</row>
    <row r="507" spans="1:254" ht="12.75" customHeight="1" x14ac:dyDescent="0.2">
      <c r="A507" s="32"/>
      <c r="B507" s="32"/>
      <c r="C507" s="32"/>
      <c r="D507" s="32"/>
      <c r="E507" s="33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</row>
    <row r="508" spans="1:254" ht="12.75" customHeight="1" x14ac:dyDescent="0.2">
      <c r="A508" s="32"/>
      <c r="B508" s="32"/>
      <c r="C508" s="32"/>
      <c r="D508" s="32"/>
      <c r="E508" s="33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</row>
    <row r="509" spans="1:254" ht="12.75" customHeight="1" x14ac:dyDescent="0.2">
      <c r="A509" s="32"/>
      <c r="B509" s="32"/>
      <c r="C509" s="32"/>
      <c r="D509" s="32"/>
      <c r="E509" s="33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</row>
    <row r="510" spans="1:254" ht="12.75" customHeight="1" x14ac:dyDescent="0.2">
      <c r="A510" s="32"/>
      <c r="B510" s="32"/>
      <c r="C510" s="32"/>
      <c r="D510" s="32"/>
      <c r="E510" s="33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</row>
    <row r="511" spans="1:254" ht="12.75" customHeight="1" x14ac:dyDescent="0.2">
      <c r="A511" s="32"/>
      <c r="B511" s="32"/>
      <c r="C511" s="32"/>
      <c r="D511" s="32"/>
      <c r="E511" s="33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</row>
    <row r="512" spans="1:254" ht="12.75" customHeight="1" x14ac:dyDescent="0.2">
      <c r="A512" s="32"/>
      <c r="B512" s="32"/>
      <c r="C512" s="32"/>
      <c r="D512" s="32"/>
      <c r="E512" s="33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</row>
    <row r="513" spans="1:254" ht="12.75" customHeight="1" x14ac:dyDescent="0.2">
      <c r="A513" s="32"/>
      <c r="B513" s="32"/>
      <c r="C513" s="32"/>
      <c r="D513" s="32"/>
      <c r="E513" s="33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</row>
    <row r="514" spans="1:254" ht="12.75" customHeight="1" x14ac:dyDescent="0.2">
      <c r="A514" s="32"/>
      <c r="B514" s="32"/>
      <c r="C514" s="32"/>
      <c r="D514" s="32"/>
      <c r="E514" s="33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</row>
    <row r="515" spans="1:254" ht="12.75" customHeight="1" x14ac:dyDescent="0.2">
      <c r="A515" s="32"/>
      <c r="B515" s="32"/>
      <c r="C515" s="32"/>
      <c r="D515" s="32"/>
      <c r="E515" s="33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</row>
    <row r="516" spans="1:254" ht="12.75" customHeight="1" x14ac:dyDescent="0.2">
      <c r="A516" s="32"/>
      <c r="B516" s="32"/>
      <c r="C516" s="32"/>
      <c r="D516" s="32"/>
      <c r="E516" s="3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</row>
    <row r="517" spans="1:254" ht="12.75" customHeight="1" x14ac:dyDescent="0.2">
      <c r="A517" s="32"/>
      <c r="B517" s="32"/>
      <c r="C517" s="32"/>
      <c r="D517" s="32"/>
      <c r="E517" s="3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</row>
    <row r="518" spans="1:254" ht="12.75" customHeight="1" x14ac:dyDescent="0.2">
      <c r="A518" s="32"/>
      <c r="B518" s="32"/>
      <c r="C518" s="32"/>
      <c r="D518" s="32"/>
      <c r="E518" s="3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</row>
    <row r="519" spans="1:254" ht="12.75" customHeight="1" x14ac:dyDescent="0.2">
      <c r="A519" s="32"/>
      <c r="B519" s="32"/>
      <c r="C519" s="32"/>
      <c r="D519" s="32"/>
      <c r="E519" s="3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</row>
    <row r="520" spans="1:254" ht="12.75" customHeight="1" x14ac:dyDescent="0.2">
      <c r="A520" s="32"/>
      <c r="B520" s="32"/>
      <c r="C520" s="32"/>
      <c r="D520" s="32"/>
      <c r="E520" s="3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</row>
    <row r="521" spans="1:254" ht="12.75" customHeight="1" x14ac:dyDescent="0.2">
      <c r="A521" s="32"/>
      <c r="B521" s="32"/>
      <c r="C521" s="32"/>
      <c r="D521" s="32"/>
      <c r="E521" s="3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</row>
    <row r="522" spans="1:254" ht="12.75" customHeight="1" x14ac:dyDescent="0.2">
      <c r="A522" s="32"/>
      <c r="B522" s="32"/>
      <c r="C522" s="32"/>
      <c r="D522" s="32"/>
      <c r="E522" s="3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</row>
    <row r="523" spans="1:254" ht="12.75" customHeight="1" x14ac:dyDescent="0.2">
      <c r="A523" s="32"/>
      <c r="B523" s="32"/>
      <c r="C523" s="32"/>
      <c r="D523" s="32"/>
      <c r="E523" s="3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</row>
    <row r="524" spans="1:254" ht="12.75" customHeight="1" x14ac:dyDescent="0.2">
      <c r="A524" s="32"/>
      <c r="B524" s="32"/>
      <c r="C524" s="32"/>
      <c r="D524" s="32"/>
      <c r="E524" s="3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</row>
    <row r="525" spans="1:254" ht="12.75" customHeight="1" x14ac:dyDescent="0.2">
      <c r="A525" s="32"/>
      <c r="B525" s="32"/>
      <c r="C525" s="32"/>
      <c r="D525" s="32"/>
      <c r="E525" s="3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</row>
    <row r="526" spans="1:254" ht="12.75" customHeight="1" x14ac:dyDescent="0.2">
      <c r="A526" s="32"/>
      <c r="B526" s="32"/>
      <c r="C526" s="32"/>
      <c r="D526" s="32"/>
      <c r="E526" s="33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</row>
    <row r="527" spans="1:254" ht="12.75" customHeight="1" x14ac:dyDescent="0.2">
      <c r="A527" s="32"/>
      <c r="B527" s="32"/>
      <c r="C527" s="32"/>
      <c r="D527" s="32"/>
      <c r="E527" s="33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</row>
    <row r="528" spans="1:254" ht="12.75" customHeight="1" x14ac:dyDescent="0.2">
      <c r="A528" s="32"/>
      <c r="B528" s="32"/>
      <c r="C528" s="32"/>
      <c r="D528" s="32"/>
      <c r="E528" s="33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</row>
    <row r="529" spans="1:254" ht="12.75" customHeight="1" x14ac:dyDescent="0.2">
      <c r="A529" s="32"/>
      <c r="B529" s="32"/>
      <c r="C529" s="32"/>
      <c r="D529" s="32"/>
      <c r="E529" s="33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</row>
    <row r="530" spans="1:254" ht="12.75" customHeight="1" x14ac:dyDescent="0.2">
      <c r="A530" s="32"/>
      <c r="B530" s="32"/>
      <c r="C530" s="32"/>
      <c r="D530" s="32"/>
      <c r="E530" s="33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</row>
    <row r="531" spans="1:254" ht="12.75" customHeight="1" x14ac:dyDescent="0.2">
      <c r="A531" s="32"/>
      <c r="B531" s="32"/>
      <c r="C531" s="32"/>
      <c r="D531" s="32"/>
      <c r="E531" s="33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</row>
    <row r="532" spans="1:254" ht="12.75" customHeight="1" x14ac:dyDescent="0.2">
      <c r="A532" s="32"/>
      <c r="B532" s="32"/>
      <c r="C532" s="32"/>
      <c r="D532" s="32"/>
      <c r="E532" s="33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</row>
    <row r="533" spans="1:254" ht="12.75" customHeight="1" x14ac:dyDescent="0.2">
      <c r="A533" s="32"/>
      <c r="B533" s="32"/>
      <c r="C533" s="32"/>
      <c r="D533" s="32"/>
      <c r="E533" s="33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</row>
    <row r="534" spans="1:254" ht="12.75" customHeight="1" x14ac:dyDescent="0.2">
      <c r="A534" s="32"/>
      <c r="B534" s="32"/>
      <c r="C534" s="32"/>
      <c r="D534" s="32"/>
      <c r="E534" s="33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</row>
    <row r="535" spans="1:254" ht="12.75" customHeight="1" x14ac:dyDescent="0.2">
      <c r="A535" s="32"/>
      <c r="B535" s="32"/>
      <c r="C535" s="32"/>
      <c r="D535" s="32"/>
      <c r="E535" s="33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</row>
    <row r="536" spans="1:254" ht="12.75" customHeight="1" x14ac:dyDescent="0.2">
      <c r="A536" s="32"/>
      <c r="B536" s="32"/>
      <c r="C536" s="32"/>
      <c r="D536" s="32"/>
      <c r="E536" s="33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</row>
    <row r="537" spans="1:254" ht="12.75" customHeight="1" x14ac:dyDescent="0.2">
      <c r="A537" s="32"/>
      <c r="B537" s="32"/>
      <c r="C537" s="32"/>
      <c r="D537" s="32"/>
      <c r="E537" s="33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</row>
    <row r="538" spans="1:254" ht="12.75" customHeight="1" x14ac:dyDescent="0.2">
      <c r="A538" s="32"/>
      <c r="B538" s="32"/>
      <c r="C538" s="32"/>
      <c r="D538" s="32"/>
      <c r="E538" s="33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</row>
    <row r="539" spans="1:254" ht="12.75" customHeight="1" x14ac:dyDescent="0.2">
      <c r="A539" s="32"/>
      <c r="B539" s="32"/>
      <c r="C539" s="32"/>
      <c r="D539" s="32"/>
      <c r="E539" s="33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</row>
    <row r="540" spans="1:254" ht="12.75" customHeight="1" x14ac:dyDescent="0.2">
      <c r="A540" s="32"/>
      <c r="B540" s="32"/>
      <c r="C540" s="32"/>
      <c r="D540" s="32"/>
      <c r="E540" s="33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</row>
    <row r="541" spans="1:254" ht="12.75" customHeight="1" x14ac:dyDescent="0.2">
      <c r="A541" s="32"/>
      <c r="B541" s="32"/>
      <c r="C541" s="32"/>
      <c r="D541" s="32"/>
      <c r="E541" s="33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</row>
    <row r="542" spans="1:254" ht="12.75" customHeight="1" x14ac:dyDescent="0.2">
      <c r="A542" s="32"/>
      <c r="B542" s="32"/>
      <c r="C542" s="32"/>
      <c r="D542" s="32"/>
      <c r="E542" s="33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</row>
    <row r="543" spans="1:254" ht="12.75" customHeight="1" x14ac:dyDescent="0.2">
      <c r="A543" s="32"/>
      <c r="B543" s="32"/>
      <c r="C543" s="32"/>
      <c r="D543" s="32"/>
      <c r="E543" s="33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</row>
    <row r="544" spans="1:254" ht="12.75" customHeight="1" x14ac:dyDescent="0.2">
      <c r="A544" s="32"/>
      <c r="B544" s="32"/>
      <c r="C544" s="32"/>
      <c r="D544" s="32"/>
      <c r="E544" s="33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</row>
    <row r="545" spans="1:254" ht="12.75" customHeight="1" x14ac:dyDescent="0.2">
      <c r="A545" s="32"/>
      <c r="B545" s="32"/>
      <c r="C545" s="32"/>
      <c r="D545" s="32"/>
      <c r="E545" s="33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</row>
    <row r="546" spans="1:254" ht="12.75" customHeight="1" x14ac:dyDescent="0.2">
      <c r="A546" s="32"/>
      <c r="B546" s="32"/>
      <c r="C546" s="32"/>
      <c r="D546" s="32"/>
      <c r="E546" s="33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</row>
    <row r="547" spans="1:254" ht="12.75" customHeight="1" x14ac:dyDescent="0.2">
      <c r="A547" s="32"/>
      <c r="B547" s="32"/>
      <c r="C547" s="32"/>
      <c r="D547" s="32"/>
      <c r="E547" s="33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</row>
    <row r="548" spans="1:254" ht="12.75" customHeight="1" x14ac:dyDescent="0.2">
      <c r="A548" s="32"/>
      <c r="B548" s="32"/>
      <c r="C548" s="32"/>
      <c r="D548" s="32"/>
      <c r="E548" s="33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</row>
    <row r="549" spans="1:254" ht="12.75" customHeight="1" x14ac:dyDescent="0.2">
      <c r="A549" s="32"/>
      <c r="B549" s="32"/>
      <c r="C549" s="32"/>
      <c r="D549" s="32"/>
      <c r="E549" s="33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</row>
    <row r="550" spans="1:254" ht="12.75" customHeight="1" x14ac:dyDescent="0.2">
      <c r="A550" s="32"/>
      <c r="B550" s="32"/>
      <c r="C550" s="32"/>
      <c r="D550" s="32"/>
      <c r="E550" s="33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</row>
    <row r="551" spans="1:254" ht="12.75" customHeight="1" x14ac:dyDescent="0.2">
      <c r="A551" s="32"/>
      <c r="B551" s="32"/>
      <c r="C551" s="32"/>
      <c r="D551" s="32"/>
      <c r="E551" s="33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</row>
    <row r="552" spans="1:254" ht="12.75" customHeight="1" x14ac:dyDescent="0.2">
      <c r="A552" s="32"/>
      <c r="B552" s="32"/>
      <c r="C552" s="32"/>
      <c r="D552" s="32"/>
      <c r="E552" s="33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</row>
    <row r="553" spans="1:254" ht="12.75" customHeight="1" x14ac:dyDescent="0.2">
      <c r="A553" s="32"/>
      <c r="B553" s="32"/>
      <c r="C553" s="32"/>
      <c r="D553" s="32"/>
      <c r="E553" s="33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</row>
    <row r="554" spans="1:254" ht="12.75" customHeight="1" x14ac:dyDescent="0.2">
      <c r="A554" s="32"/>
      <c r="B554" s="32"/>
      <c r="C554" s="32"/>
      <c r="D554" s="32"/>
      <c r="E554" s="33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</row>
    <row r="555" spans="1:254" ht="12.75" customHeight="1" x14ac:dyDescent="0.2">
      <c r="A555" s="32"/>
      <c r="B555" s="32"/>
      <c r="C555" s="32"/>
      <c r="D555" s="32"/>
      <c r="E555" s="33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</row>
    <row r="556" spans="1:254" ht="12.75" customHeight="1" x14ac:dyDescent="0.2">
      <c r="A556" s="32"/>
      <c r="B556" s="32"/>
      <c r="C556" s="32"/>
      <c r="D556" s="32"/>
      <c r="E556" s="33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</row>
    <row r="557" spans="1:254" ht="12.75" customHeight="1" x14ac:dyDescent="0.2">
      <c r="A557" s="32"/>
      <c r="B557" s="32"/>
      <c r="C557" s="32"/>
      <c r="D557" s="32"/>
      <c r="E557" s="33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</row>
    <row r="558" spans="1:254" ht="12.75" customHeight="1" x14ac:dyDescent="0.2">
      <c r="A558" s="32"/>
      <c r="B558" s="32"/>
      <c r="C558" s="32"/>
      <c r="D558" s="32"/>
      <c r="E558" s="33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</row>
    <row r="559" spans="1:254" ht="12.75" customHeight="1" x14ac:dyDescent="0.2">
      <c r="A559" s="32"/>
      <c r="B559" s="32"/>
      <c r="C559" s="32"/>
      <c r="D559" s="32"/>
      <c r="E559" s="33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</row>
    <row r="560" spans="1:254" ht="12.75" customHeight="1" x14ac:dyDescent="0.2">
      <c r="A560" s="32"/>
      <c r="B560" s="32"/>
      <c r="C560" s="32"/>
      <c r="D560" s="32"/>
      <c r="E560" s="33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</row>
    <row r="561" spans="1:254" ht="12.75" customHeight="1" x14ac:dyDescent="0.2">
      <c r="A561" s="32"/>
      <c r="B561" s="32"/>
      <c r="C561" s="32"/>
      <c r="D561" s="32"/>
      <c r="E561" s="33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</row>
    <row r="562" spans="1:254" ht="12.75" customHeight="1" x14ac:dyDescent="0.2">
      <c r="A562" s="32"/>
      <c r="B562" s="32"/>
      <c r="C562" s="32"/>
      <c r="D562" s="32"/>
      <c r="E562" s="33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</row>
    <row r="563" spans="1:254" ht="12.75" customHeight="1" x14ac:dyDescent="0.2">
      <c r="A563" s="32"/>
      <c r="B563" s="32"/>
      <c r="C563" s="32"/>
      <c r="D563" s="32"/>
      <c r="E563" s="33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</row>
    <row r="564" spans="1:254" ht="12.75" customHeight="1" x14ac:dyDescent="0.2">
      <c r="A564" s="32"/>
      <c r="B564" s="32"/>
      <c r="C564" s="32"/>
      <c r="D564" s="32"/>
      <c r="E564" s="33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</row>
    <row r="565" spans="1:254" ht="12.75" customHeight="1" x14ac:dyDescent="0.2">
      <c r="A565" s="32"/>
      <c r="B565" s="32"/>
      <c r="C565" s="32"/>
      <c r="D565" s="32"/>
      <c r="E565" s="33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</row>
    <row r="566" spans="1:254" ht="12.75" customHeight="1" x14ac:dyDescent="0.2">
      <c r="A566" s="32"/>
      <c r="B566" s="32"/>
      <c r="C566" s="32"/>
      <c r="D566" s="32"/>
      <c r="E566" s="33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</row>
    <row r="567" spans="1:254" ht="12.75" customHeight="1" x14ac:dyDescent="0.2">
      <c r="A567" s="32"/>
      <c r="B567" s="32"/>
      <c r="C567" s="32"/>
      <c r="D567" s="32"/>
      <c r="E567" s="33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</row>
    <row r="568" spans="1:254" ht="12.75" customHeight="1" x14ac:dyDescent="0.2">
      <c r="A568" s="32"/>
      <c r="B568" s="32"/>
      <c r="C568" s="32"/>
      <c r="D568" s="32"/>
      <c r="E568" s="33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</row>
    <row r="569" spans="1:254" ht="12.75" customHeight="1" x14ac:dyDescent="0.2">
      <c r="A569" s="32"/>
      <c r="B569" s="32"/>
      <c r="C569" s="32"/>
      <c r="D569" s="32"/>
      <c r="E569" s="33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</row>
    <row r="570" spans="1:254" ht="12.75" customHeight="1" x14ac:dyDescent="0.2">
      <c r="A570" s="32"/>
      <c r="B570" s="32"/>
      <c r="C570" s="32"/>
      <c r="D570" s="32"/>
      <c r="E570" s="33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</row>
    <row r="571" spans="1:254" ht="12.75" customHeight="1" x14ac:dyDescent="0.2">
      <c r="A571" s="32"/>
      <c r="B571" s="32"/>
      <c r="C571" s="32"/>
      <c r="D571" s="32"/>
      <c r="E571" s="33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</row>
    <row r="572" spans="1:254" ht="12.75" customHeight="1" x14ac:dyDescent="0.2">
      <c r="A572" s="32"/>
      <c r="B572" s="32"/>
      <c r="C572" s="32"/>
      <c r="D572" s="32"/>
      <c r="E572" s="33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</row>
    <row r="573" spans="1:254" ht="12.75" customHeight="1" x14ac:dyDescent="0.2">
      <c r="A573" s="32"/>
      <c r="B573" s="32"/>
      <c r="C573" s="32"/>
      <c r="D573" s="32"/>
      <c r="E573" s="33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</row>
    <row r="574" spans="1:254" ht="12.75" customHeight="1" x14ac:dyDescent="0.2">
      <c r="A574" s="32"/>
      <c r="B574" s="32"/>
      <c r="C574" s="32"/>
      <c r="D574" s="32"/>
      <c r="E574" s="33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</row>
    <row r="575" spans="1:254" ht="12.75" customHeight="1" x14ac:dyDescent="0.2">
      <c r="A575" s="32"/>
      <c r="B575" s="32"/>
      <c r="C575" s="32"/>
      <c r="D575" s="32"/>
      <c r="E575" s="33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</row>
    <row r="576" spans="1:254" ht="12.75" customHeight="1" x14ac:dyDescent="0.2">
      <c r="A576" s="32"/>
      <c r="B576" s="32"/>
      <c r="C576" s="32"/>
      <c r="D576" s="32"/>
      <c r="E576" s="33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</row>
    <row r="577" spans="1:254" ht="12.75" customHeight="1" x14ac:dyDescent="0.2">
      <c r="A577" s="32"/>
      <c r="B577" s="32"/>
      <c r="C577" s="32"/>
      <c r="D577" s="32"/>
      <c r="E577" s="33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</row>
    <row r="578" spans="1:254" ht="12.75" customHeight="1" x14ac:dyDescent="0.2">
      <c r="A578" s="32"/>
      <c r="B578" s="32"/>
      <c r="C578" s="32"/>
      <c r="D578" s="32"/>
      <c r="E578" s="33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</row>
    <row r="579" spans="1:254" ht="12.75" customHeight="1" x14ac:dyDescent="0.2">
      <c r="A579" s="32"/>
      <c r="B579" s="32"/>
      <c r="C579" s="32"/>
      <c r="D579" s="32"/>
      <c r="E579" s="33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</row>
    <row r="580" spans="1:254" ht="12.75" customHeight="1" x14ac:dyDescent="0.2">
      <c r="A580" s="32"/>
      <c r="B580" s="32"/>
      <c r="C580" s="32"/>
      <c r="D580" s="32"/>
      <c r="E580" s="3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</row>
    <row r="581" spans="1:254" ht="12.75" customHeight="1" x14ac:dyDescent="0.2">
      <c r="A581" s="32"/>
      <c r="B581" s="32"/>
      <c r="C581" s="32"/>
      <c r="D581" s="32"/>
      <c r="E581" s="3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</row>
    <row r="582" spans="1:254" ht="12.75" customHeight="1" x14ac:dyDescent="0.2">
      <c r="A582" s="32"/>
      <c r="B582" s="32"/>
      <c r="C582" s="32"/>
      <c r="D582" s="32"/>
      <c r="E582" s="3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</row>
    <row r="583" spans="1:254" ht="12.75" customHeight="1" x14ac:dyDescent="0.2">
      <c r="A583" s="32"/>
      <c r="B583" s="32"/>
      <c r="C583" s="32"/>
      <c r="D583" s="32"/>
      <c r="E583" s="3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</row>
    <row r="584" spans="1:254" ht="12.75" customHeight="1" x14ac:dyDescent="0.2">
      <c r="A584" s="32"/>
      <c r="B584" s="32"/>
      <c r="C584" s="32"/>
      <c r="D584" s="32"/>
      <c r="E584" s="3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</row>
    <row r="585" spans="1:254" ht="12.75" customHeight="1" x14ac:dyDescent="0.2">
      <c r="A585" s="32"/>
      <c r="B585" s="32"/>
      <c r="C585" s="32"/>
      <c r="D585" s="32"/>
      <c r="E585" s="3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</row>
    <row r="586" spans="1:254" ht="12.75" customHeight="1" x14ac:dyDescent="0.2">
      <c r="A586" s="32"/>
      <c r="B586" s="32"/>
      <c r="C586" s="32"/>
      <c r="D586" s="32"/>
      <c r="E586" s="3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</row>
    <row r="587" spans="1:254" ht="12.75" customHeight="1" x14ac:dyDescent="0.2">
      <c r="A587" s="32"/>
      <c r="B587" s="32"/>
      <c r="C587" s="32"/>
      <c r="D587" s="32"/>
      <c r="E587" s="3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</row>
    <row r="588" spans="1:254" ht="12.75" customHeight="1" x14ac:dyDescent="0.2">
      <c r="A588" s="32"/>
      <c r="B588" s="32"/>
      <c r="C588" s="32"/>
      <c r="D588" s="32"/>
      <c r="E588" s="3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</row>
    <row r="589" spans="1:254" ht="12.75" customHeight="1" x14ac:dyDescent="0.2">
      <c r="A589" s="32"/>
      <c r="B589" s="32"/>
      <c r="C589" s="32"/>
      <c r="D589" s="32"/>
      <c r="E589" s="3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</row>
    <row r="590" spans="1:254" ht="12.75" customHeight="1" x14ac:dyDescent="0.2">
      <c r="A590" s="32"/>
      <c r="B590" s="32"/>
      <c r="C590" s="32"/>
      <c r="D590" s="32"/>
      <c r="E590" s="3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</row>
    <row r="591" spans="1:254" ht="12.75" customHeight="1" x14ac:dyDescent="0.2">
      <c r="A591" s="32"/>
      <c r="B591" s="32"/>
      <c r="C591" s="32"/>
      <c r="D591" s="32"/>
      <c r="E591" s="3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</row>
    <row r="592" spans="1:254" ht="12.75" customHeight="1" x14ac:dyDescent="0.2">
      <c r="A592" s="32"/>
      <c r="B592" s="32"/>
      <c r="C592" s="32"/>
      <c r="D592" s="32"/>
      <c r="E592" s="3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</row>
    <row r="593" spans="1:254" ht="12.75" customHeight="1" x14ac:dyDescent="0.2">
      <c r="A593" s="32"/>
      <c r="B593" s="32"/>
      <c r="C593" s="32"/>
      <c r="D593" s="32"/>
      <c r="E593" s="3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</row>
    <row r="594" spans="1:254" ht="12.75" customHeight="1" x14ac:dyDescent="0.2">
      <c r="A594" s="32"/>
      <c r="B594" s="32"/>
      <c r="C594" s="32"/>
      <c r="D594" s="32"/>
      <c r="E594" s="3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</row>
    <row r="595" spans="1:254" ht="12.75" customHeight="1" x14ac:dyDescent="0.2">
      <c r="A595" s="32"/>
      <c r="B595" s="32"/>
      <c r="C595" s="32"/>
      <c r="D595" s="32"/>
      <c r="E595" s="3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</row>
    <row r="596" spans="1:254" ht="12.75" customHeight="1" x14ac:dyDescent="0.2">
      <c r="A596" s="32"/>
      <c r="B596" s="32"/>
      <c r="C596" s="32"/>
      <c r="D596" s="32"/>
      <c r="E596" s="3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</row>
    <row r="597" spans="1:254" ht="12.75" customHeight="1" x14ac:dyDescent="0.2">
      <c r="A597" s="32"/>
      <c r="B597" s="32"/>
      <c r="C597" s="32"/>
      <c r="D597" s="32"/>
      <c r="E597" s="3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</row>
    <row r="598" spans="1:254" ht="12.75" customHeight="1" x14ac:dyDescent="0.2">
      <c r="A598" s="32"/>
      <c r="B598" s="32"/>
      <c r="C598" s="32"/>
      <c r="D598" s="32"/>
      <c r="E598" s="3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</row>
    <row r="599" spans="1:254" ht="12.75" customHeight="1" x14ac:dyDescent="0.2">
      <c r="A599" s="32"/>
      <c r="B599" s="32"/>
      <c r="C599" s="32"/>
      <c r="D599" s="32"/>
      <c r="E599" s="3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</row>
    <row r="600" spans="1:254" ht="12.75" customHeight="1" x14ac:dyDescent="0.2">
      <c r="A600" s="32"/>
      <c r="B600" s="32"/>
      <c r="C600" s="32"/>
      <c r="D600" s="32"/>
      <c r="E600" s="3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</row>
    <row r="601" spans="1:254" ht="12.75" customHeight="1" x14ac:dyDescent="0.2">
      <c r="A601" s="32"/>
      <c r="B601" s="32"/>
      <c r="C601" s="32"/>
      <c r="D601" s="32"/>
      <c r="E601" s="3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</row>
    <row r="602" spans="1:254" ht="12.75" customHeight="1" x14ac:dyDescent="0.2">
      <c r="A602" s="32"/>
      <c r="B602" s="32"/>
      <c r="C602" s="32"/>
      <c r="D602" s="32"/>
      <c r="E602" s="3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</row>
    <row r="603" spans="1:254" ht="12.75" customHeight="1" x14ac:dyDescent="0.2">
      <c r="A603" s="32"/>
      <c r="B603" s="32"/>
      <c r="C603" s="32"/>
      <c r="D603" s="32"/>
      <c r="E603" s="3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</row>
    <row r="604" spans="1:254" ht="12.75" customHeight="1" x14ac:dyDescent="0.2">
      <c r="A604" s="32"/>
      <c r="B604" s="32"/>
      <c r="C604" s="32"/>
      <c r="D604" s="32"/>
      <c r="E604" s="3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</row>
    <row r="605" spans="1:254" ht="12.75" customHeight="1" x14ac:dyDescent="0.2">
      <c r="A605" s="32"/>
      <c r="B605" s="32"/>
      <c r="C605" s="32"/>
      <c r="D605" s="32"/>
      <c r="E605" s="3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</row>
    <row r="606" spans="1:254" ht="12.75" customHeight="1" x14ac:dyDescent="0.2">
      <c r="A606" s="32"/>
      <c r="B606" s="32"/>
      <c r="C606" s="32"/>
      <c r="D606" s="32"/>
      <c r="E606" s="3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</row>
    <row r="607" spans="1:254" ht="12.75" customHeight="1" x14ac:dyDescent="0.2">
      <c r="A607" s="32"/>
      <c r="B607" s="32"/>
      <c r="C607" s="32"/>
      <c r="D607" s="32"/>
      <c r="E607" s="3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</row>
    <row r="608" spans="1:254" ht="12.75" customHeight="1" x14ac:dyDescent="0.2">
      <c r="A608" s="32"/>
      <c r="B608" s="32"/>
      <c r="C608" s="32"/>
      <c r="D608" s="32"/>
      <c r="E608" s="3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</row>
    <row r="609" spans="1:254" ht="12.75" customHeight="1" x14ac:dyDescent="0.2">
      <c r="A609" s="32"/>
      <c r="B609" s="32"/>
      <c r="C609" s="32"/>
      <c r="D609" s="32"/>
      <c r="E609" s="3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</row>
    <row r="610" spans="1:254" ht="12.75" customHeight="1" x14ac:dyDescent="0.2">
      <c r="A610" s="32"/>
      <c r="B610" s="32"/>
      <c r="C610" s="32"/>
      <c r="D610" s="32"/>
      <c r="E610" s="3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</row>
    <row r="611" spans="1:254" ht="12.75" customHeight="1" x14ac:dyDescent="0.2">
      <c r="A611" s="32"/>
      <c r="B611" s="32"/>
      <c r="C611" s="32"/>
      <c r="D611" s="32"/>
      <c r="E611" s="3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</row>
    <row r="612" spans="1:254" ht="12.75" customHeight="1" x14ac:dyDescent="0.2">
      <c r="A612" s="32"/>
      <c r="B612" s="32"/>
      <c r="C612" s="32"/>
      <c r="D612" s="32"/>
      <c r="E612" s="3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</row>
    <row r="613" spans="1:254" ht="12.75" customHeight="1" x14ac:dyDescent="0.2">
      <c r="A613" s="32"/>
      <c r="B613" s="32"/>
      <c r="C613" s="32"/>
      <c r="D613" s="32"/>
      <c r="E613" s="3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</row>
    <row r="614" spans="1:254" ht="12.75" customHeight="1" x14ac:dyDescent="0.2">
      <c r="A614" s="32"/>
      <c r="B614" s="32"/>
      <c r="C614" s="32"/>
      <c r="D614" s="32"/>
      <c r="E614" s="3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</row>
    <row r="615" spans="1:254" ht="12.75" customHeight="1" x14ac:dyDescent="0.2">
      <c r="A615" s="32"/>
      <c r="B615" s="32"/>
      <c r="C615" s="32"/>
      <c r="D615" s="32"/>
      <c r="E615" s="3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</row>
    <row r="616" spans="1:254" ht="12.75" customHeight="1" x14ac:dyDescent="0.2">
      <c r="A616" s="32"/>
      <c r="B616" s="32"/>
      <c r="C616" s="32"/>
      <c r="D616" s="32"/>
      <c r="E616" s="3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</row>
    <row r="617" spans="1:254" ht="12.75" customHeight="1" x14ac:dyDescent="0.2">
      <c r="A617" s="32"/>
      <c r="B617" s="32"/>
      <c r="C617" s="32"/>
      <c r="D617" s="32"/>
      <c r="E617" s="3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</row>
    <row r="618" spans="1:254" ht="12.75" customHeight="1" x14ac:dyDescent="0.2">
      <c r="A618" s="32"/>
      <c r="B618" s="32"/>
      <c r="C618" s="32"/>
      <c r="D618" s="32"/>
      <c r="E618" s="3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</row>
    <row r="619" spans="1:254" ht="12.75" customHeight="1" x14ac:dyDescent="0.2">
      <c r="A619" s="32"/>
      <c r="B619" s="32"/>
      <c r="C619" s="32"/>
      <c r="D619" s="32"/>
      <c r="E619" s="3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</row>
    <row r="620" spans="1:254" ht="12.75" customHeight="1" x14ac:dyDescent="0.2">
      <c r="A620" s="32"/>
      <c r="B620" s="32"/>
      <c r="C620" s="32"/>
      <c r="D620" s="32"/>
      <c r="E620" s="3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</row>
    <row r="621" spans="1:254" ht="12.75" customHeight="1" x14ac:dyDescent="0.2">
      <c r="A621" s="32"/>
      <c r="B621" s="32"/>
      <c r="C621" s="32"/>
      <c r="D621" s="32"/>
      <c r="E621" s="3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</row>
    <row r="622" spans="1:254" ht="12.75" customHeight="1" x14ac:dyDescent="0.2">
      <c r="A622" s="32"/>
      <c r="B622" s="32"/>
      <c r="C622" s="32"/>
      <c r="D622" s="32"/>
      <c r="E622" s="3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</row>
    <row r="623" spans="1:254" ht="12.75" customHeight="1" x14ac:dyDescent="0.2">
      <c r="A623" s="32"/>
      <c r="B623" s="32"/>
      <c r="C623" s="32"/>
      <c r="D623" s="32"/>
      <c r="E623" s="3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</row>
    <row r="624" spans="1:254" ht="12.75" customHeight="1" x14ac:dyDescent="0.2">
      <c r="A624" s="32"/>
      <c r="B624" s="32"/>
      <c r="C624" s="32"/>
      <c r="D624" s="32"/>
      <c r="E624" s="3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</row>
    <row r="625" spans="1:254" ht="12.75" customHeight="1" x14ac:dyDescent="0.2">
      <c r="A625" s="32"/>
      <c r="B625" s="32"/>
      <c r="C625" s="32"/>
      <c r="D625" s="32"/>
      <c r="E625" s="3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</row>
    <row r="626" spans="1:254" ht="12.75" customHeight="1" x14ac:dyDescent="0.2">
      <c r="A626" s="32"/>
      <c r="B626" s="32"/>
      <c r="C626" s="32"/>
      <c r="D626" s="32"/>
      <c r="E626" s="3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</row>
    <row r="627" spans="1:254" ht="12.75" customHeight="1" x14ac:dyDescent="0.2">
      <c r="A627" s="32"/>
      <c r="B627" s="32"/>
      <c r="C627" s="32"/>
      <c r="D627" s="32"/>
      <c r="E627" s="3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</row>
    <row r="628" spans="1:254" ht="12.75" customHeight="1" x14ac:dyDescent="0.2">
      <c r="A628" s="32"/>
      <c r="B628" s="32"/>
      <c r="C628" s="32"/>
      <c r="D628" s="32"/>
      <c r="E628" s="3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</row>
    <row r="629" spans="1:254" ht="12.75" customHeight="1" x14ac:dyDescent="0.2">
      <c r="A629" s="32"/>
      <c r="B629" s="32"/>
      <c r="C629" s="32"/>
      <c r="D629" s="32"/>
      <c r="E629" s="3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</row>
    <row r="630" spans="1:254" ht="12.75" customHeight="1" x14ac:dyDescent="0.2">
      <c r="A630" s="32"/>
      <c r="B630" s="32"/>
      <c r="C630" s="32"/>
      <c r="D630" s="32"/>
      <c r="E630" s="3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</row>
    <row r="631" spans="1:254" ht="12.75" customHeight="1" x14ac:dyDescent="0.2">
      <c r="A631" s="32"/>
      <c r="B631" s="32"/>
      <c r="C631" s="32"/>
      <c r="D631" s="32"/>
      <c r="E631" s="3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</row>
    <row r="632" spans="1:254" ht="12.75" customHeight="1" x14ac:dyDescent="0.2">
      <c r="A632" s="32"/>
      <c r="B632" s="32"/>
      <c r="C632" s="32"/>
      <c r="D632" s="32"/>
      <c r="E632" s="3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</row>
    <row r="633" spans="1:254" ht="12.75" customHeight="1" x14ac:dyDescent="0.2">
      <c r="A633" s="32"/>
      <c r="B633" s="32"/>
      <c r="C633" s="32"/>
      <c r="D633" s="32"/>
      <c r="E633" s="3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</row>
    <row r="634" spans="1:254" ht="12.75" customHeight="1" x14ac:dyDescent="0.2">
      <c r="A634" s="32"/>
      <c r="B634" s="32"/>
      <c r="C634" s="32"/>
      <c r="D634" s="32"/>
      <c r="E634" s="3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</row>
    <row r="635" spans="1:254" ht="12.75" customHeight="1" x14ac:dyDescent="0.2">
      <c r="A635" s="32"/>
      <c r="B635" s="32"/>
      <c r="C635" s="32"/>
      <c r="D635" s="32"/>
      <c r="E635" s="3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</row>
    <row r="636" spans="1:254" ht="12.75" customHeight="1" x14ac:dyDescent="0.2">
      <c r="A636" s="32"/>
      <c r="B636" s="32"/>
      <c r="C636" s="32"/>
      <c r="D636" s="32"/>
      <c r="E636" s="3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</row>
    <row r="637" spans="1:254" ht="12.75" customHeight="1" x14ac:dyDescent="0.2">
      <c r="A637" s="32"/>
      <c r="B637" s="32"/>
      <c r="C637" s="32"/>
      <c r="D637" s="32"/>
      <c r="E637" s="3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</row>
    <row r="638" spans="1:254" ht="12.75" customHeight="1" x14ac:dyDescent="0.2">
      <c r="A638" s="32"/>
      <c r="B638" s="32"/>
      <c r="C638" s="32"/>
      <c r="D638" s="32"/>
      <c r="E638" s="3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</row>
    <row r="639" spans="1:254" ht="12.75" customHeight="1" x14ac:dyDescent="0.2">
      <c r="A639" s="32"/>
      <c r="B639" s="32"/>
      <c r="C639" s="32"/>
      <c r="D639" s="32"/>
      <c r="E639" s="3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</row>
    <row r="640" spans="1:254" ht="12.75" customHeight="1" x14ac:dyDescent="0.2">
      <c r="A640" s="32"/>
      <c r="B640" s="32"/>
      <c r="C640" s="32"/>
      <c r="D640" s="32"/>
      <c r="E640" s="3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</row>
    <row r="641" spans="1:254" ht="12.75" customHeight="1" x14ac:dyDescent="0.2">
      <c r="A641" s="32"/>
      <c r="B641" s="32"/>
      <c r="C641" s="32"/>
      <c r="D641" s="32"/>
      <c r="E641" s="3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</row>
    <row r="642" spans="1:254" ht="12.75" customHeight="1" x14ac:dyDescent="0.2">
      <c r="A642" s="32"/>
      <c r="B642" s="32"/>
      <c r="C642" s="32"/>
      <c r="D642" s="32"/>
      <c r="E642" s="3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</row>
    <row r="643" spans="1:254" ht="12.75" customHeight="1" x14ac:dyDescent="0.2">
      <c r="A643" s="32"/>
      <c r="B643" s="32"/>
      <c r="C643" s="32"/>
      <c r="D643" s="32"/>
      <c r="E643" s="3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</row>
    <row r="644" spans="1:254" ht="12.75" customHeight="1" x14ac:dyDescent="0.2">
      <c r="A644" s="32"/>
      <c r="B644" s="32"/>
      <c r="C644" s="32"/>
      <c r="D644" s="32"/>
      <c r="E644" s="3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</row>
    <row r="645" spans="1:254" ht="12.75" customHeight="1" x14ac:dyDescent="0.2">
      <c r="A645" s="32"/>
      <c r="B645" s="32"/>
      <c r="C645" s="32"/>
      <c r="D645" s="32"/>
      <c r="E645" s="3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</row>
    <row r="646" spans="1:254" ht="12.75" customHeight="1" x14ac:dyDescent="0.2">
      <c r="A646" s="32"/>
      <c r="B646" s="32"/>
      <c r="C646" s="32"/>
      <c r="D646" s="32"/>
      <c r="E646" s="3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</row>
    <row r="647" spans="1:254" ht="12.75" customHeight="1" x14ac:dyDescent="0.2">
      <c r="A647" s="32"/>
      <c r="B647" s="32"/>
      <c r="C647" s="32"/>
      <c r="D647" s="32"/>
      <c r="E647" s="3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</row>
    <row r="648" spans="1:254" ht="12.75" customHeight="1" x14ac:dyDescent="0.2">
      <c r="A648" s="32"/>
      <c r="B648" s="32"/>
      <c r="C648" s="32"/>
      <c r="D648" s="32"/>
      <c r="E648" s="3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</row>
    <row r="649" spans="1:254" ht="12.75" customHeight="1" x14ac:dyDescent="0.2">
      <c r="A649" s="32"/>
      <c r="B649" s="32"/>
      <c r="C649" s="32"/>
      <c r="D649" s="32"/>
      <c r="E649" s="3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</row>
    <row r="650" spans="1:254" ht="12.75" customHeight="1" x14ac:dyDescent="0.2">
      <c r="A650" s="32"/>
      <c r="B650" s="32"/>
      <c r="C650" s="32"/>
      <c r="D650" s="32"/>
      <c r="E650" s="3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</row>
    <row r="651" spans="1:254" ht="12.75" customHeight="1" x14ac:dyDescent="0.2">
      <c r="A651" s="32"/>
      <c r="B651" s="32"/>
      <c r="C651" s="32"/>
      <c r="D651" s="32"/>
      <c r="E651" s="3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</row>
    <row r="652" spans="1:254" ht="12.75" customHeight="1" x14ac:dyDescent="0.2">
      <c r="A652" s="32"/>
      <c r="B652" s="32"/>
      <c r="C652" s="32"/>
      <c r="D652" s="32"/>
      <c r="E652" s="3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</row>
    <row r="653" spans="1:254" ht="12.75" customHeight="1" x14ac:dyDescent="0.2">
      <c r="A653" s="32"/>
      <c r="B653" s="32"/>
      <c r="C653" s="32"/>
      <c r="D653" s="32"/>
      <c r="E653" s="3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</row>
    <row r="654" spans="1:254" ht="12.75" customHeight="1" x14ac:dyDescent="0.2">
      <c r="A654" s="32"/>
      <c r="B654" s="32"/>
      <c r="C654" s="32"/>
      <c r="D654" s="32"/>
      <c r="E654" s="3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</row>
    <row r="655" spans="1:254" ht="12.75" customHeight="1" x14ac:dyDescent="0.2">
      <c r="A655" s="32"/>
      <c r="B655" s="32"/>
      <c r="C655" s="32"/>
      <c r="D655" s="32"/>
      <c r="E655" s="3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</row>
    <row r="656" spans="1:254" ht="12.75" customHeight="1" x14ac:dyDescent="0.2">
      <c r="A656" s="32"/>
      <c r="B656" s="32"/>
      <c r="C656" s="32"/>
      <c r="D656" s="32"/>
      <c r="E656" s="3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</row>
    <row r="657" spans="1:254" ht="12.75" customHeight="1" x14ac:dyDescent="0.2">
      <c r="A657" s="32"/>
      <c r="B657" s="32"/>
      <c r="C657" s="32"/>
      <c r="D657" s="32"/>
      <c r="E657" s="3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</row>
    <row r="658" spans="1:254" ht="12.75" customHeight="1" x14ac:dyDescent="0.2">
      <c r="A658" s="32"/>
      <c r="B658" s="32"/>
      <c r="C658" s="32"/>
      <c r="D658" s="32"/>
      <c r="E658" s="3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</row>
    <row r="659" spans="1:254" ht="12.75" customHeight="1" x14ac:dyDescent="0.2">
      <c r="A659" s="32"/>
      <c r="B659" s="32"/>
      <c r="C659" s="32"/>
      <c r="D659" s="32"/>
      <c r="E659" s="3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</row>
    <row r="660" spans="1:254" ht="12.75" customHeight="1" x14ac:dyDescent="0.2">
      <c r="A660" s="32"/>
      <c r="B660" s="32"/>
      <c r="C660" s="32"/>
      <c r="D660" s="32"/>
      <c r="E660" s="3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</row>
    <row r="661" spans="1:254" ht="12.75" customHeight="1" x14ac:dyDescent="0.2">
      <c r="A661" s="32"/>
      <c r="B661" s="32"/>
      <c r="C661" s="32"/>
      <c r="D661" s="32"/>
      <c r="E661" s="3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</row>
    <row r="662" spans="1:254" ht="12.75" customHeight="1" x14ac:dyDescent="0.2">
      <c r="A662" s="32"/>
      <c r="B662" s="32"/>
      <c r="C662" s="32"/>
      <c r="D662" s="32"/>
      <c r="E662" s="3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</row>
    <row r="663" spans="1:254" ht="12.75" customHeight="1" x14ac:dyDescent="0.2">
      <c r="A663" s="32"/>
      <c r="B663" s="32"/>
      <c r="C663" s="32"/>
      <c r="D663" s="32"/>
      <c r="E663" s="3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</row>
    <row r="664" spans="1:254" ht="12.75" customHeight="1" x14ac:dyDescent="0.2">
      <c r="A664" s="32"/>
      <c r="B664" s="32"/>
      <c r="C664" s="32"/>
      <c r="D664" s="32"/>
      <c r="E664" s="3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</row>
    <row r="665" spans="1:254" ht="12.75" customHeight="1" x14ac:dyDescent="0.2">
      <c r="A665" s="32"/>
      <c r="B665" s="32"/>
      <c r="C665" s="32"/>
      <c r="D665" s="32"/>
      <c r="E665" s="3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</row>
    <row r="666" spans="1:254" ht="12.75" customHeight="1" x14ac:dyDescent="0.2">
      <c r="A666" s="32"/>
      <c r="B666" s="32"/>
      <c r="C666" s="32"/>
      <c r="D666" s="32"/>
      <c r="E666" s="3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</row>
    <row r="667" spans="1:254" ht="12.75" customHeight="1" x14ac:dyDescent="0.2">
      <c r="A667" s="32"/>
      <c r="B667" s="32"/>
      <c r="C667" s="32"/>
      <c r="D667" s="32"/>
      <c r="E667" s="3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</row>
    <row r="668" spans="1:254" ht="12.75" customHeight="1" x14ac:dyDescent="0.2">
      <c r="A668" s="32"/>
      <c r="B668" s="32"/>
      <c r="C668" s="32"/>
      <c r="D668" s="32"/>
      <c r="E668" s="3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</row>
    <row r="669" spans="1:254" ht="12.75" customHeight="1" x14ac:dyDescent="0.2">
      <c r="A669" s="32"/>
      <c r="B669" s="32"/>
      <c r="C669" s="32"/>
      <c r="D669" s="32"/>
      <c r="E669" s="3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</row>
    <row r="670" spans="1:254" ht="12.75" customHeight="1" x14ac:dyDescent="0.2">
      <c r="A670" s="32"/>
      <c r="B670" s="32"/>
      <c r="C670" s="32"/>
      <c r="D670" s="32"/>
      <c r="E670" s="3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</row>
    <row r="671" spans="1:254" ht="12.75" customHeight="1" x14ac:dyDescent="0.2">
      <c r="A671" s="32"/>
      <c r="B671" s="32"/>
      <c r="C671" s="32"/>
      <c r="D671" s="32"/>
      <c r="E671" s="3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</row>
    <row r="672" spans="1:254" ht="12.75" customHeight="1" x14ac:dyDescent="0.2">
      <c r="A672" s="32"/>
      <c r="B672" s="32"/>
      <c r="C672" s="32"/>
      <c r="D672" s="32"/>
      <c r="E672" s="3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</row>
    <row r="673" spans="1:254" ht="12.75" customHeight="1" x14ac:dyDescent="0.2">
      <c r="A673" s="32"/>
      <c r="B673" s="32"/>
      <c r="C673" s="32"/>
      <c r="D673" s="32"/>
      <c r="E673" s="3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</row>
    <row r="674" spans="1:254" ht="12.75" customHeight="1" x14ac:dyDescent="0.2">
      <c r="A674" s="32"/>
      <c r="B674" s="32"/>
      <c r="C674" s="32"/>
      <c r="D674" s="32"/>
      <c r="E674" s="3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</row>
    <row r="675" spans="1:254" ht="12.75" customHeight="1" x14ac:dyDescent="0.2">
      <c r="A675" s="32"/>
      <c r="B675" s="32"/>
      <c r="C675" s="32"/>
      <c r="D675" s="32"/>
      <c r="E675" s="3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</row>
    <row r="676" spans="1:254" ht="12.75" customHeight="1" x14ac:dyDescent="0.2">
      <c r="A676" s="32"/>
      <c r="B676" s="32"/>
      <c r="C676" s="32"/>
      <c r="D676" s="32"/>
      <c r="E676" s="3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</row>
    <row r="677" spans="1:254" ht="12.75" customHeight="1" x14ac:dyDescent="0.2">
      <c r="A677" s="32"/>
      <c r="B677" s="32"/>
      <c r="C677" s="32"/>
      <c r="D677" s="32"/>
      <c r="E677" s="3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</row>
    <row r="678" spans="1:254" ht="12.75" customHeight="1" x14ac:dyDescent="0.2">
      <c r="A678" s="32"/>
      <c r="B678" s="32"/>
      <c r="C678" s="32"/>
      <c r="D678" s="32"/>
      <c r="E678" s="3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</row>
    <row r="679" spans="1:254" ht="12.75" customHeight="1" x14ac:dyDescent="0.2">
      <c r="A679" s="32"/>
      <c r="B679" s="32"/>
      <c r="C679" s="32"/>
      <c r="D679" s="32"/>
      <c r="E679" s="3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</row>
    <row r="680" spans="1:254" ht="12.75" customHeight="1" x14ac:dyDescent="0.2">
      <c r="A680" s="32"/>
      <c r="B680" s="32"/>
      <c r="C680" s="32"/>
      <c r="D680" s="32"/>
      <c r="E680" s="3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</row>
    <row r="681" spans="1:254" ht="12.75" customHeight="1" x14ac:dyDescent="0.2">
      <c r="A681" s="32"/>
      <c r="B681" s="32"/>
      <c r="C681" s="32"/>
      <c r="D681" s="32"/>
      <c r="E681" s="3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</row>
    <row r="682" spans="1:254" ht="12.75" customHeight="1" x14ac:dyDescent="0.2">
      <c r="A682" s="32"/>
      <c r="B682" s="32"/>
      <c r="C682" s="32"/>
      <c r="D682" s="32"/>
      <c r="E682" s="3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</row>
    <row r="683" spans="1:254" ht="12.75" customHeight="1" x14ac:dyDescent="0.2">
      <c r="A683" s="32"/>
      <c r="B683" s="32"/>
      <c r="C683" s="32"/>
      <c r="D683" s="32"/>
      <c r="E683" s="3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</row>
    <row r="684" spans="1:254" ht="12.75" customHeight="1" x14ac:dyDescent="0.2">
      <c r="A684" s="32"/>
      <c r="B684" s="32"/>
      <c r="C684" s="32"/>
      <c r="D684" s="32"/>
      <c r="E684" s="3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</row>
    <row r="685" spans="1:254" ht="12.75" customHeight="1" x14ac:dyDescent="0.2">
      <c r="A685" s="32"/>
      <c r="B685" s="32"/>
      <c r="C685" s="32"/>
      <c r="D685" s="32"/>
      <c r="E685" s="3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</row>
    <row r="686" spans="1:254" ht="12.75" customHeight="1" x14ac:dyDescent="0.2">
      <c r="A686" s="32"/>
      <c r="B686" s="32"/>
      <c r="C686" s="32"/>
      <c r="D686" s="32"/>
      <c r="E686" s="3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</row>
    <row r="687" spans="1:254" ht="12.75" customHeight="1" x14ac:dyDescent="0.2">
      <c r="A687" s="32"/>
      <c r="B687" s="32"/>
      <c r="C687" s="32"/>
      <c r="D687" s="32"/>
      <c r="E687" s="3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</row>
    <row r="688" spans="1:254" ht="12.75" customHeight="1" x14ac:dyDescent="0.2">
      <c r="A688" s="32"/>
      <c r="B688" s="32"/>
      <c r="C688" s="32"/>
      <c r="D688" s="32"/>
      <c r="E688" s="3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</row>
    <row r="689" spans="1:254" ht="12.75" customHeight="1" x14ac:dyDescent="0.2">
      <c r="A689" s="32"/>
      <c r="B689" s="32"/>
      <c r="C689" s="32"/>
      <c r="D689" s="32"/>
      <c r="E689" s="3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</row>
    <row r="690" spans="1:254" ht="12.75" customHeight="1" x14ac:dyDescent="0.2">
      <c r="A690" s="32"/>
      <c r="B690" s="32"/>
      <c r="C690" s="32"/>
      <c r="D690" s="32"/>
      <c r="E690" s="3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</row>
    <row r="691" spans="1:254" ht="12.75" customHeight="1" x14ac:dyDescent="0.2">
      <c r="A691" s="32"/>
      <c r="B691" s="32"/>
      <c r="C691" s="32"/>
      <c r="D691" s="32"/>
      <c r="E691" s="3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</row>
    <row r="692" spans="1:254" ht="12.75" customHeight="1" x14ac:dyDescent="0.2">
      <c r="A692" s="32"/>
      <c r="B692" s="32"/>
      <c r="C692" s="32"/>
      <c r="D692" s="32"/>
      <c r="E692" s="3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</row>
    <row r="693" spans="1:254" ht="12.75" customHeight="1" x14ac:dyDescent="0.2">
      <c r="A693" s="32"/>
      <c r="B693" s="32"/>
      <c r="C693" s="32"/>
      <c r="D693" s="32"/>
      <c r="E693" s="3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</row>
    <row r="694" spans="1:254" ht="12.75" customHeight="1" x14ac:dyDescent="0.2">
      <c r="A694" s="32"/>
      <c r="B694" s="32"/>
      <c r="C694" s="32"/>
      <c r="D694" s="32"/>
      <c r="E694" s="3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</row>
    <row r="695" spans="1:254" ht="12.75" customHeight="1" x14ac:dyDescent="0.2">
      <c r="A695" s="32"/>
      <c r="B695" s="32"/>
      <c r="C695" s="32"/>
      <c r="D695" s="32"/>
      <c r="E695" s="3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</row>
    <row r="696" spans="1:254" ht="12.75" customHeight="1" x14ac:dyDescent="0.2">
      <c r="A696" s="32"/>
      <c r="B696" s="32"/>
      <c r="C696" s="32"/>
      <c r="D696" s="32"/>
      <c r="E696" s="3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</row>
    <row r="697" spans="1:254" ht="12.75" customHeight="1" x14ac:dyDescent="0.2">
      <c r="A697" s="32"/>
      <c r="B697" s="32"/>
      <c r="C697" s="32"/>
      <c r="D697" s="32"/>
      <c r="E697" s="3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</row>
    <row r="698" spans="1:254" ht="12.75" customHeight="1" x14ac:dyDescent="0.2">
      <c r="A698" s="32"/>
      <c r="B698" s="32"/>
      <c r="C698" s="32"/>
      <c r="D698" s="32"/>
      <c r="E698" s="3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</row>
    <row r="699" spans="1:254" ht="12.75" customHeight="1" x14ac:dyDescent="0.2">
      <c r="A699" s="32"/>
      <c r="B699" s="32"/>
      <c r="C699" s="32"/>
      <c r="D699" s="32"/>
      <c r="E699" s="3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</row>
    <row r="700" spans="1:254" ht="12.75" customHeight="1" x14ac:dyDescent="0.2">
      <c r="A700" s="32"/>
      <c r="B700" s="32"/>
      <c r="C700" s="32"/>
      <c r="D700" s="32"/>
      <c r="E700" s="3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</row>
    <row r="701" spans="1:254" ht="12.75" customHeight="1" x14ac:dyDescent="0.2">
      <c r="A701" s="32"/>
      <c r="B701" s="32"/>
      <c r="C701" s="32"/>
      <c r="D701" s="32"/>
      <c r="E701" s="3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</row>
    <row r="702" spans="1:254" ht="12.75" customHeight="1" x14ac:dyDescent="0.2">
      <c r="A702" s="32"/>
      <c r="B702" s="32"/>
      <c r="C702" s="32"/>
      <c r="D702" s="32"/>
      <c r="E702" s="3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</row>
    <row r="703" spans="1:254" ht="12.75" customHeight="1" x14ac:dyDescent="0.2">
      <c r="A703" s="32"/>
      <c r="B703" s="32"/>
      <c r="C703" s="32"/>
      <c r="D703" s="32"/>
      <c r="E703" s="3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</row>
    <row r="704" spans="1:254" ht="12.75" customHeight="1" x14ac:dyDescent="0.2">
      <c r="A704" s="32"/>
      <c r="B704" s="32"/>
      <c r="C704" s="32"/>
      <c r="D704" s="32"/>
      <c r="E704" s="3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</row>
    <row r="705" spans="1:254" ht="12.75" customHeight="1" x14ac:dyDescent="0.2">
      <c r="A705" s="32"/>
      <c r="B705" s="32"/>
      <c r="C705" s="32"/>
      <c r="D705" s="32"/>
      <c r="E705" s="3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</row>
    <row r="706" spans="1:254" ht="12.75" customHeight="1" x14ac:dyDescent="0.2">
      <c r="A706" s="32"/>
      <c r="B706" s="32"/>
      <c r="C706" s="32"/>
      <c r="D706" s="32"/>
      <c r="E706" s="3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</row>
    <row r="707" spans="1:254" ht="12.75" customHeight="1" x14ac:dyDescent="0.2">
      <c r="A707" s="32"/>
      <c r="B707" s="32"/>
      <c r="C707" s="32"/>
      <c r="D707" s="32"/>
      <c r="E707" s="3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</row>
    <row r="708" spans="1:254" ht="12.75" customHeight="1" x14ac:dyDescent="0.2">
      <c r="A708" s="32"/>
      <c r="B708" s="32"/>
      <c r="C708" s="32"/>
      <c r="D708" s="32"/>
      <c r="E708" s="3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</row>
    <row r="709" spans="1:254" ht="12.75" customHeight="1" x14ac:dyDescent="0.2">
      <c r="A709" s="32"/>
      <c r="B709" s="32"/>
      <c r="C709" s="32"/>
      <c r="D709" s="32"/>
      <c r="E709" s="3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</row>
    <row r="710" spans="1:254" ht="12.75" customHeight="1" x14ac:dyDescent="0.2">
      <c r="A710" s="32"/>
      <c r="B710" s="32"/>
      <c r="C710" s="32"/>
      <c r="D710" s="32"/>
      <c r="E710" s="3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</row>
    <row r="711" spans="1:254" ht="12.75" customHeight="1" x14ac:dyDescent="0.2">
      <c r="A711" s="32"/>
      <c r="B711" s="32"/>
      <c r="C711" s="32"/>
      <c r="D711" s="32"/>
      <c r="E711" s="3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</row>
    <row r="712" spans="1:254" ht="12.75" customHeight="1" x14ac:dyDescent="0.2">
      <c r="A712" s="32"/>
      <c r="B712" s="32"/>
      <c r="C712" s="32"/>
      <c r="D712" s="32"/>
      <c r="E712" s="3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</row>
    <row r="713" spans="1:254" ht="12.75" customHeight="1" x14ac:dyDescent="0.2">
      <c r="A713" s="32"/>
      <c r="B713" s="32"/>
      <c r="C713" s="32"/>
      <c r="D713" s="32"/>
      <c r="E713" s="3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</row>
    <row r="714" spans="1:254" ht="12.75" customHeight="1" x14ac:dyDescent="0.2">
      <c r="A714" s="32"/>
      <c r="B714" s="32"/>
      <c r="C714" s="32"/>
      <c r="D714" s="32"/>
      <c r="E714" s="3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</row>
    <row r="715" spans="1:254" ht="12.75" customHeight="1" x14ac:dyDescent="0.2">
      <c r="A715" s="32"/>
      <c r="B715" s="32"/>
      <c r="C715" s="32"/>
      <c r="D715" s="32"/>
      <c r="E715" s="3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</row>
    <row r="716" spans="1:254" ht="12.75" customHeight="1" x14ac:dyDescent="0.2">
      <c r="A716" s="32"/>
      <c r="B716" s="32"/>
      <c r="C716" s="32"/>
      <c r="D716" s="32"/>
      <c r="E716" s="3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</row>
    <row r="717" spans="1:254" ht="12.75" customHeight="1" x14ac:dyDescent="0.2">
      <c r="A717" s="32"/>
      <c r="B717" s="32"/>
      <c r="C717" s="32"/>
      <c r="D717" s="32"/>
      <c r="E717" s="3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</row>
    <row r="718" spans="1:254" ht="12.75" customHeight="1" x14ac:dyDescent="0.2">
      <c r="A718" s="32"/>
      <c r="B718" s="32"/>
      <c r="C718" s="32"/>
      <c r="D718" s="32"/>
      <c r="E718" s="3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</row>
    <row r="719" spans="1:254" ht="12.75" customHeight="1" x14ac:dyDescent="0.2">
      <c r="A719" s="32"/>
      <c r="B719" s="32"/>
      <c r="C719" s="32"/>
      <c r="D719" s="32"/>
      <c r="E719" s="3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</row>
    <row r="720" spans="1:254" ht="12.75" customHeight="1" x14ac:dyDescent="0.2">
      <c r="A720" s="32"/>
      <c r="B720" s="32"/>
      <c r="C720" s="32"/>
      <c r="D720" s="32"/>
      <c r="E720" s="3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</row>
    <row r="721" spans="1:254" ht="12.75" customHeight="1" x14ac:dyDescent="0.2">
      <c r="A721" s="32"/>
      <c r="B721" s="32"/>
      <c r="C721" s="32"/>
      <c r="D721" s="32"/>
      <c r="E721" s="3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</row>
    <row r="722" spans="1:254" ht="12.75" customHeight="1" x14ac:dyDescent="0.2">
      <c r="A722" s="32"/>
      <c r="B722" s="32"/>
      <c r="C722" s="32"/>
      <c r="D722" s="32"/>
      <c r="E722" s="3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</row>
    <row r="723" spans="1:254" ht="12.75" customHeight="1" x14ac:dyDescent="0.2">
      <c r="A723" s="32"/>
      <c r="B723" s="32"/>
      <c r="C723" s="32"/>
      <c r="D723" s="32"/>
      <c r="E723" s="3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</row>
    <row r="724" spans="1:254" ht="12.75" customHeight="1" x14ac:dyDescent="0.2">
      <c r="A724" s="32"/>
      <c r="B724" s="32"/>
      <c r="C724" s="32"/>
      <c r="D724" s="32"/>
      <c r="E724" s="3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</row>
    <row r="725" spans="1:254" ht="12.75" customHeight="1" x14ac:dyDescent="0.2">
      <c r="A725" s="32"/>
      <c r="B725" s="32"/>
      <c r="C725" s="32"/>
      <c r="D725" s="32"/>
      <c r="E725" s="3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</row>
    <row r="726" spans="1:254" ht="12.75" customHeight="1" x14ac:dyDescent="0.2">
      <c r="A726" s="32"/>
      <c r="B726" s="32"/>
      <c r="C726" s="32"/>
      <c r="D726" s="32"/>
      <c r="E726" s="3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</row>
    <row r="727" spans="1:254" ht="12.75" customHeight="1" x14ac:dyDescent="0.2">
      <c r="A727" s="32"/>
      <c r="B727" s="32"/>
      <c r="C727" s="32"/>
      <c r="D727" s="32"/>
      <c r="E727" s="3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</row>
    <row r="728" spans="1:254" ht="12.75" customHeight="1" x14ac:dyDescent="0.2">
      <c r="A728" s="32"/>
      <c r="B728" s="32"/>
      <c r="C728" s="32"/>
      <c r="D728" s="32"/>
      <c r="E728" s="3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</row>
    <row r="729" spans="1:254" ht="12.75" customHeight="1" x14ac:dyDescent="0.2">
      <c r="A729" s="32"/>
      <c r="B729" s="32"/>
      <c r="C729" s="32"/>
      <c r="D729" s="32"/>
      <c r="E729" s="3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</row>
    <row r="730" spans="1:254" ht="12.75" customHeight="1" x14ac:dyDescent="0.2">
      <c r="A730" s="32"/>
      <c r="B730" s="32"/>
      <c r="C730" s="32"/>
      <c r="D730" s="32"/>
      <c r="E730" s="3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</row>
    <row r="731" spans="1:254" ht="12.75" customHeight="1" x14ac:dyDescent="0.2">
      <c r="A731" s="32"/>
      <c r="B731" s="32"/>
      <c r="C731" s="32"/>
      <c r="D731" s="32"/>
      <c r="E731" s="3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</row>
    <row r="732" spans="1:254" ht="12.75" customHeight="1" x14ac:dyDescent="0.2">
      <c r="A732" s="32"/>
      <c r="B732" s="32"/>
      <c r="C732" s="32"/>
      <c r="D732" s="32"/>
      <c r="E732" s="3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</row>
    <row r="733" spans="1:254" ht="12.75" customHeight="1" x14ac:dyDescent="0.2">
      <c r="A733" s="32"/>
      <c r="B733" s="32"/>
      <c r="C733" s="32"/>
      <c r="D733" s="32"/>
      <c r="E733" s="3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</row>
    <row r="734" spans="1:254" ht="12.75" customHeight="1" x14ac:dyDescent="0.2">
      <c r="A734" s="32"/>
      <c r="B734" s="32"/>
      <c r="C734" s="32"/>
      <c r="D734" s="32"/>
      <c r="E734" s="3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</row>
    <row r="735" spans="1:254" ht="12.75" customHeight="1" x14ac:dyDescent="0.2">
      <c r="A735" s="32"/>
      <c r="B735" s="32"/>
      <c r="C735" s="32"/>
      <c r="D735" s="32"/>
      <c r="E735" s="3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</row>
    <row r="736" spans="1:254" ht="12.75" customHeight="1" x14ac:dyDescent="0.2">
      <c r="A736" s="32"/>
      <c r="B736" s="32"/>
      <c r="C736" s="32"/>
      <c r="D736" s="32"/>
      <c r="E736" s="3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</row>
    <row r="737" spans="1:254" ht="12.75" customHeight="1" x14ac:dyDescent="0.2">
      <c r="A737" s="32"/>
      <c r="B737" s="32"/>
      <c r="C737" s="32"/>
      <c r="D737" s="32"/>
      <c r="E737" s="3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</row>
    <row r="738" spans="1:254" ht="12.75" customHeight="1" x14ac:dyDescent="0.2">
      <c r="A738" s="32"/>
      <c r="B738" s="32"/>
      <c r="C738" s="32"/>
      <c r="D738" s="32"/>
      <c r="E738" s="3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</row>
    <row r="739" spans="1:254" ht="12.75" customHeight="1" x14ac:dyDescent="0.2">
      <c r="A739" s="32"/>
      <c r="B739" s="32"/>
      <c r="C739" s="32"/>
      <c r="D739" s="32"/>
      <c r="E739" s="3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</row>
    <row r="740" spans="1:254" ht="12.75" customHeight="1" x14ac:dyDescent="0.2">
      <c r="A740" s="32"/>
      <c r="B740" s="32"/>
      <c r="C740" s="32"/>
      <c r="D740" s="32"/>
      <c r="E740" s="3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</row>
    <row r="741" spans="1:254" ht="12.75" customHeight="1" x14ac:dyDescent="0.2">
      <c r="A741" s="32"/>
      <c r="B741" s="32"/>
      <c r="C741" s="32"/>
      <c r="D741" s="32"/>
      <c r="E741" s="3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</row>
    <row r="742" spans="1:254" ht="12.75" customHeight="1" x14ac:dyDescent="0.2">
      <c r="A742" s="32"/>
      <c r="B742" s="32"/>
      <c r="C742" s="32"/>
      <c r="D742" s="32"/>
      <c r="E742" s="3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</row>
    <row r="743" spans="1:254" ht="12.75" customHeight="1" x14ac:dyDescent="0.2">
      <c r="A743" s="32"/>
      <c r="B743" s="32"/>
      <c r="C743" s="32"/>
      <c r="D743" s="32"/>
      <c r="E743" s="3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</row>
    <row r="744" spans="1:254" ht="12.75" customHeight="1" x14ac:dyDescent="0.2">
      <c r="A744" s="32"/>
      <c r="B744" s="32"/>
      <c r="C744" s="32"/>
      <c r="D744" s="32"/>
      <c r="E744" s="3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</row>
    <row r="745" spans="1:254" ht="12.75" customHeight="1" x14ac:dyDescent="0.2">
      <c r="A745" s="32"/>
      <c r="B745" s="32"/>
      <c r="C745" s="32"/>
      <c r="D745" s="32"/>
      <c r="E745" s="3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</row>
    <row r="746" spans="1:254" ht="12.75" customHeight="1" x14ac:dyDescent="0.2">
      <c r="A746" s="32"/>
      <c r="B746" s="32"/>
      <c r="C746" s="32"/>
      <c r="D746" s="32"/>
      <c r="E746" s="3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</row>
    <row r="747" spans="1:254" ht="12.75" customHeight="1" x14ac:dyDescent="0.2">
      <c r="A747" s="32"/>
      <c r="B747" s="32"/>
      <c r="C747" s="32"/>
      <c r="D747" s="32"/>
      <c r="E747" s="3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</row>
    <row r="748" spans="1:254" ht="12.75" customHeight="1" x14ac:dyDescent="0.2">
      <c r="A748" s="32"/>
      <c r="B748" s="32"/>
      <c r="C748" s="32"/>
      <c r="D748" s="32"/>
      <c r="E748" s="3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</row>
    <row r="749" spans="1:254" ht="12.75" customHeight="1" x14ac:dyDescent="0.2">
      <c r="A749" s="32"/>
      <c r="B749" s="32"/>
      <c r="C749" s="32"/>
      <c r="D749" s="32"/>
      <c r="E749" s="3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</row>
    <row r="750" spans="1:254" ht="12.75" customHeight="1" x14ac:dyDescent="0.2">
      <c r="A750" s="32"/>
      <c r="B750" s="32"/>
      <c r="C750" s="32"/>
      <c r="D750" s="32"/>
      <c r="E750" s="3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</row>
    <row r="751" spans="1:254" ht="12.75" customHeight="1" x14ac:dyDescent="0.2">
      <c r="A751" s="32"/>
      <c r="B751" s="32"/>
      <c r="C751" s="32"/>
      <c r="D751" s="32"/>
      <c r="E751" s="3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</row>
    <row r="752" spans="1:254" ht="12.75" customHeight="1" x14ac:dyDescent="0.2">
      <c r="A752" s="32"/>
      <c r="B752" s="32"/>
      <c r="C752" s="32"/>
      <c r="D752" s="32"/>
      <c r="E752" s="3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</row>
    <row r="753" spans="1:254" ht="12.75" customHeight="1" x14ac:dyDescent="0.2">
      <c r="A753" s="32"/>
      <c r="B753" s="32"/>
      <c r="C753" s="32"/>
      <c r="D753" s="32"/>
      <c r="E753" s="3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</row>
    <row r="754" spans="1:254" ht="12.75" customHeight="1" x14ac:dyDescent="0.2">
      <c r="A754" s="32"/>
      <c r="B754" s="32"/>
      <c r="C754" s="32"/>
      <c r="D754" s="32"/>
      <c r="E754" s="3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</row>
    <row r="755" spans="1:254" ht="12.75" customHeight="1" x14ac:dyDescent="0.2">
      <c r="A755" s="32"/>
      <c r="B755" s="32"/>
      <c r="C755" s="32"/>
      <c r="D755" s="32"/>
      <c r="E755" s="3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</row>
    <row r="756" spans="1:254" ht="12.75" customHeight="1" x14ac:dyDescent="0.2">
      <c r="A756" s="32"/>
      <c r="B756" s="32"/>
      <c r="C756" s="32"/>
      <c r="D756" s="32"/>
      <c r="E756" s="3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</row>
    <row r="757" spans="1:254" ht="12.75" customHeight="1" x14ac:dyDescent="0.2">
      <c r="A757" s="32"/>
      <c r="B757" s="32"/>
      <c r="C757" s="32"/>
      <c r="D757" s="32"/>
      <c r="E757" s="3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</row>
    <row r="758" spans="1:254" ht="12.75" customHeight="1" x14ac:dyDescent="0.2">
      <c r="A758" s="32"/>
      <c r="B758" s="32"/>
      <c r="C758" s="32"/>
      <c r="D758" s="32"/>
      <c r="E758" s="3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</row>
    <row r="759" spans="1:254" ht="12.75" customHeight="1" x14ac:dyDescent="0.2">
      <c r="A759" s="32"/>
      <c r="B759" s="32"/>
      <c r="C759" s="32"/>
      <c r="D759" s="32"/>
      <c r="E759" s="3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</row>
    <row r="760" spans="1:254" ht="12.75" customHeight="1" x14ac:dyDescent="0.2">
      <c r="A760" s="32"/>
      <c r="B760" s="32"/>
      <c r="C760" s="32"/>
      <c r="D760" s="32"/>
      <c r="E760" s="3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</row>
    <row r="761" spans="1:254" ht="12.75" customHeight="1" x14ac:dyDescent="0.2">
      <c r="A761" s="32"/>
      <c r="B761" s="32"/>
      <c r="C761" s="32"/>
      <c r="D761" s="32"/>
      <c r="E761" s="3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</row>
    <row r="762" spans="1:254" ht="12.75" customHeight="1" x14ac:dyDescent="0.2">
      <c r="A762" s="32"/>
      <c r="B762" s="32"/>
      <c r="C762" s="32"/>
      <c r="D762" s="32"/>
      <c r="E762" s="3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</row>
    <row r="763" spans="1:254" ht="12.75" customHeight="1" x14ac:dyDescent="0.2">
      <c r="A763" s="32"/>
      <c r="B763" s="32"/>
      <c r="C763" s="32"/>
      <c r="D763" s="32"/>
      <c r="E763" s="3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</row>
    <row r="764" spans="1:254" ht="12.75" customHeight="1" x14ac:dyDescent="0.2">
      <c r="A764" s="32"/>
      <c r="B764" s="32"/>
      <c r="C764" s="32"/>
      <c r="D764" s="32"/>
      <c r="E764" s="3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</row>
    <row r="765" spans="1:254" ht="12.75" customHeight="1" x14ac:dyDescent="0.2">
      <c r="A765" s="32"/>
      <c r="B765" s="32"/>
      <c r="C765" s="32"/>
      <c r="D765" s="32"/>
      <c r="E765" s="3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</row>
    <row r="766" spans="1:254" ht="12.75" customHeight="1" x14ac:dyDescent="0.2">
      <c r="A766" s="32"/>
      <c r="B766" s="32"/>
      <c r="C766" s="32"/>
      <c r="D766" s="32"/>
      <c r="E766" s="3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</row>
    <row r="767" spans="1:254" ht="12.75" customHeight="1" x14ac:dyDescent="0.2">
      <c r="A767" s="32"/>
      <c r="B767" s="32"/>
      <c r="C767" s="32"/>
      <c r="D767" s="32"/>
      <c r="E767" s="3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</row>
    <row r="768" spans="1:254" ht="12.75" customHeight="1" x14ac:dyDescent="0.2">
      <c r="A768" s="32"/>
      <c r="B768" s="32"/>
      <c r="C768" s="32"/>
      <c r="D768" s="32"/>
      <c r="E768" s="3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</row>
    <row r="769" spans="1:254" ht="12.75" customHeight="1" x14ac:dyDescent="0.2">
      <c r="A769" s="32"/>
      <c r="B769" s="32"/>
      <c r="C769" s="32"/>
      <c r="D769" s="32"/>
      <c r="E769" s="3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</row>
    <row r="770" spans="1:254" ht="12.75" customHeight="1" x14ac:dyDescent="0.2">
      <c r="A770" s="32"/>
      <c r="B770" s="32"/>
      <c r="C770" s="32"/>
      <c r="D770" s="32"/>
      <c r="E770" s="3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</row>
    <row r="771" spans="1:254" ht="12.75" customHeight="1" x14ac:dyDescent="0.2">
      <c r="A771" s="32"/>
      <c r="B771" s="32"/>
      <c r="C771" s="32"/>
      <c r="D771" s="32"/>
      <c r="E771" s="3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</row>
    <row r="772" spans="1:254" ht="12.75" customHeight="1" x14ac:dyDescent="0.2">
      <c r="A772" s="32"/>
      <c r="B772" s="32"/>
      <c r="C772" s="32"/>
      <c r="D772" s="32"/>
      <c r="E772" s="3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</row>
    <row r="773" spans="1:254" ht="12.75" customHeight="1" x14ac:dyDescent="0.2">
      <c r="A773" s="32"/>
      <c r="B773" s="32"/>
      <c r="C773" s="32"/>
      <c r="D773" s="32"/>
      <c r="E773" s="3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</row>
    <row r="774" spans="1:254" ht="12.75" customHeight="1" x14ac:dyDescent="0.2">
      <c r="A774" s="32"/>
      <c r="B774" s="32"/>
      <c r="C774" s="32"/>
      <c r="D774" s="32"/>
      <c r="E774" s="3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</row>
    <row r="775" spans="1:254" ht="12.75" customHeight="1" x14ac:dyDescent="0.2">
      <c r="A775" s="32"/>
      <c r="B775" s="32"/>
      <c r="C775" s="32"/>
      <c r="D775" s="32"/>
      <c r="E775" s="3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</row>
    <row r="776" spans="1:254" ht="12.75" customHeight="1" x14ac:dyDescent="0.2">
      <c r="A776" s="32"/>
      <c r="B776" s="32"/>
      <c r="C776" s="32"/>
      <c r="D776" s="32"/>
      <c r="E776" s="3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</row>
    <row r="777" spans="1:254" ht="12.75" customHeight="1" x14ac:dyDescent="0.2">
      <c r="A777" s="32"/>
      <c r="B777" s="32"/>
      <c r="C777" s="32"/>
      <c r="D777" s="32"/>
      <c r="E777" s="3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</row>
    <row r="778" spans="1:254" ht="12.75" customHeight="1" x14ac:dyDescent="0.2">
      <c r="A778" s="32"/>
      <c r="B778" s="32"/>
      <c r="C778" s="32"/>
      <c r="D778" s="32"/>
      <c r="E778" s="3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</row>
    <row r="779" spans="1:254" ht="12.75" customHeight="1" x14ac:dyDescent="0.2">
      <c r="A779" s="32"/>
      <c r="B779" s="32"/>
      <c r="C779" s="32"/>
      <c r="D779" s="32"/>
      <c r="E779" s="3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</row>
    <row r="780" spans="1:254" ht="12.75" customHeight="1" x14ac:dyDescent="0.2">
      <c r="A780" s="32"/>
      <c r="B780" s="32"/>
      <c r="C780" s="32"/>
      <c r="D780" s="32"/>
      <c r="E780" s="3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</row>
    <row r="781" spans="1:254" ht="12.75" customHeight="1" x14ac:dyDescent="0.2">
      <c r="A781" s="32"/>
      <c r="B781" s="32"/>
      <c r="C781" s="32"/>
      <c r="D781" s="32"/>
      <c r="E781" s="3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</row>
    <row r="782" spans="1:254" ht="12.75" customHeight="1" x14ac:dyDescent="0.2">
      <c r="A782" s="32"/>
      <c r="B782" s="32"/>
      <c r="C782" s="32"/>
      <c r="D782" s="32"/>
      <c r="E782" s="3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</row>
    <row r="783" spans="1:254" ht="12.75" customHeight="1" x14ac:dyDescent="0.2">
      <c r="A783" s="32"/>
      <c r="B783" s="32"/>
      <c r="C783" s="32"/>
      <c r="D783" s="32"/>
      <c r="E783" s="3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</row>
    <row r="784" spans="1:254" ht="12.75" customHeight="1" x14ac:dyDescent="0.2">
      <c r="A784" s="32"/>
      <c r="B784" s="32"/>
      <c r="C784" s="32"/>
      <c r="D784" s="32"/>
      <c r="E784" s="3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</row>
    <row r="785" spans="1:254" ht="12.75" customHeight="1" x14ac:dyDescent="0.2">
      <c r="A785" s="32"/>
      <c r="B785" s="32"/>
      <c r="C785" s="32"/>
      <c r="D785" s="32"/>
      <c r="E785" s="3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</row>
    <row r="786" spans="1:254" ht="12.75" customHeight="1" x14ac:dyDescent="0.2">
      <c r="A786" s="32"/>
      <c r="B786" s="32"/>
      <c r="C786" s="32"/>
      <c r="D786" s="32"/>
      <c r="E786" s="3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</row>
    <row r="787" spans="1:254" ht="12.75" customHeight="1" x14ac:dyDescent="0.2">
      <c r="A787" s="32"/>
      <c r="B787" s="32"/>
      <c r="C787" s="32"/>
      <c r="D787" s="32"/>
      <c r="E787" s="3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</row>
    <row r="788" spans="1:254" ht="12.75" customHeight="1" x14ac:dyDescent="0.2">
      <c r="A788" s="32"/>
      <c r="B788" s="32"/>
      <c r="C788" s="32"/>
      <c r="D788" s="32"/>
      <c r="E788" s="3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</row>
    <row r="789" spans="1:254" ht="12.75" customHeight="1" x14ac:dyDescent="0.2">
      <c r="A789" s="32"/>
      <c r="B789" s="32"/>
      <c r="C789" s="32"/>
      <c r="D789" s="32"/>
      <c r="E789" s="3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</row>
    <row r="790" spans="1:254" ht="12.75" customHeight="1" x14ac:dyDescent="0.2">
      <c r="A790" s="32"/>
      <c r="B790" s="32"/>
      <c r="C790" s="32"/>
      <c r="D790" s="32"/>
      <c r="E790" s="3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</row>
    <row r="791" spans="1:254" ht="12.75" customHeight="1" x14ac:dyDescent="0.2">
      <c r="A791" s="32"/>
      <c r="B791" s="32"/>
      <c r="C791" s="32"/>
      <c r="D791" s="32"/>
      <c r="E791" s="3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</row>
    <row r="792" spans="1:254" ht="12.75" customHeight="1" x14ac:dyDescent="0.2">
      <c r="A792" s="32"/>
      <c r="B792" s="32"/>
      <c r="C792" s="32"/>
      <c r="D792" s="32"/>
      <c r="E792" s="3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</row>
    <row r="793" spans="1:254" ht="12.75" customHeight="1" x14ac:dyDescent="0.2">
      <c r="A793" s="32"/>
      <c r="B793" s="32"/>
      <c r="C793" s="32"/>
      <c r="D793" s="32"/>
      <c r="E793" s="3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</row>
    <row r="794" spans="1:254" ht="12.75" customHeight="1" x14ac:dyDescent="0.2">
      <c r="A794" s="32"/>
      <c r="B794" s="32"/>
      <c r="C794" s="32"/>
      <c r="D794" s="32"/>
      <c r="E794" s="3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</row>
    <row r="795" spans="1:254" ht="12.75" customHeight="1" x14ac:dyDescent="0.2">
      <c r="A795" s="32"/>
      <c r="B795" s="32"/>
      <c r="C795" s="32"/>
      <c r="D795" s="32"/>
      <c r="E795" s="3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</row>
    <row r="796" spans="1:254" ht="12.75" customHeight="1" x14ac:dyDescent="0.2">
      <c r="A796" s="32"/>
      <c r="B796" s="32"/>
      <c r="C796" s="32"/>
      <c r="D796" s="32"/>
      <c r="E796" s="3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</row>
    <row r="797" spans="1:254" ht="12.75" customHeight="1" x14ac:dyDescent="0.2">
      <c r="A797" s="32"/>
      <c r="B797" s="32"/>
      <c r="C797" s="32"/>
      <c r="D797" s="32"/>
      <c r="E797" s="3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</row>
    <row r="798" spans="1:254" ht="12.75" customHeight="1" x14ac:dyDescent="0.2">
      <c r="A798" s="32"/>
      <c r="B798" s="32"/>
      <c r="C798" s="32"/>
      <c r="D798" s="32"/>
      <c r="E798" s="3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</row>
    <row r="799" spans="1:254" ht="12.75" customHeight="1" x14ac:dyDescent="0.2">
      <c r="A799" s="32"/>
      <c r="B799" s="32"/>
      <c r="C799" s="32"/>
      <c r="D799" s="32"/>
      <c r="E799" s="3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</row>
    <row r="800" spans="1:254" ht="12.75" customHeight="1" x14ac:dyDescent="0.2">
      <c r="A800" s="32"/>
      <c r="B800" s="32"/>
      <c r="C800" s="32"/>
      <c r="D800" s="32"/>
      <c r="E800" s="3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</row>
    <row r="801" spans="1:254" ht="12.75" customHeight="1" x14ac:dyDescent="0.2">
      <c r="A801" s="32"/>
      <c r="B801" s="32"/>
      <c r="C801" s="32"/>
      <c r="D801" s="32"/>
      <c r="E801" s="3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</row>
    <row r="802" spans="1:254" ht="12.75" customHeight="1" x14ac:dyDescent="0.2">
      <c r="A802" s="32"/>
      <c r="B802" s="32"/>
      <c r="C802" s="32"/>
      <c r="D802" s="32"/>
      <c r="E802" s="3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</row>
    <row r="803" spans="1:254" ht="12.75" customHeight="1" x14ac:dyDescent="0.2">
      <c r="A803" s="32"/>
      <c r="B803" s="32"/>
      <c r="C803" s="32"/>
      <c r="D803" s="32"/>
      <c r="E803" s="3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</row>
    <row r="804" spans="1:254" ht="12.75" customHeight="1" x14ac:dyDescent="0.2">
      <c r="A804" s="32"/>
      <c r="B804" s="32"/>
      <c r="C804" s="32"/>
      <c r="D804" s="32"/>
      <c r="E804" s="3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</row>
    <row r="805" spans="1:254" ht="12.75" customHeight="1" x14ac:dyDescent="0.2">
      <c r="A805" s="32"/>
      <c r="B805" s="32"/>
      <c r="C805" s="32"/>
      <c r="D805" s="32"/>
      <c r="E805" s="3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</row>
    <row r="806" spans="1:254" ht="12.75" customHeight="1" x14ac:dyDescent="0.2">
      <c r="A806" s="32"/>
      <c r="B806" s="32"/>
      <c r="C806" s="32"/>
      <c r="D806" s="32"/>
      <c r="E806" s="3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</row>
    <row r="807" spans="1:254" ht="12.75" customHeight="1" x14ac:dyDescent="0.2">
      <c r="A807" s="32"/>
      <c r="B807" s="32"/>
      <c r="C807" s="32"/>
      <c r="D807" s="32"/>
      <c r="E807" s="3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</row>
    <row r="808" spans="1:254" ht="12.75" customHeight="1" x14ac:dyDescent="0.2">
      <c r="A808" s="32"/>
      <c r="B808" s="32"/>
      <c r="C808" s="32"/>
      <c r="D808" s="32"/>
      <c r="E808" s="3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</row>
    <row r="809" spans="1:254" ht="12.75" customHeight="1" x14ac:dyDescent="0.2">
      <c r="A809" s="32"/>
      <c r="B809" s="32"/>
      <c r="C809" s="32"/>
      <c r="D809" s="32"/>
      <c r="E809" s="3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</row>
    <row r="810" spans="1:254" ht="12.75" customHeight="1" x14ac:dyDescent="0.2">
      <c r="A810" s="32"/>
      <c r="B810" s="32"/>
      <c r="C810" s="32"/>
      <c r="D810" s="32"/>
      <c r="E810" s="3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</row>
    <row r="811" spans="1:254" ht="12.75" customHeight="1" x14ac:dyDescent="0.2">
      <c r="A811" s="32"/>
      <c r="B811" s="32"/>
      <c r="C811" s="32"/>
      <c r="D811" s="32"/>
      <c r="E811" s="3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</row>
    <row r="812" spans="1:254" ht="12.75" customHeight="1" x14ac:dyDescent="0.2">
      <c r="A812" s="32"/>
      <c r="B812" s="32"/>
      <c r="C812" s="32"/>
      <c r="D812" s="32"/>
      <c r="E812" s="3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</row>
    <row r="813" spans="1:254" ht="12.75" customHeight="1" x14ac:dyDescent="0.2">
      <c r="A813" s="32"/>
      <c r="B813" s="32"/>
      <c r="C813" s="32"/>
      <c r="D813" s="32"/>
      <c r="E813" s="3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</row>
    <row r="814" spans="1:254" ht="12.75" customHeight="1" x14ac:dyDescent="0.2">
      <c r="A814" s="32"/>
      <c r="B814" s="32"/>
      <c r="C814" s="32"/>
      <c r="D814" s="32"/>
      <c r="E814" s="3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</row>
    <row r="815" spans="1:254" ht="12.75" customHeight="1" x14ac:dyDescent="0.2">
      <c r="A815" s="32"/>
      <c r="B815" s="32"/>
      <c r="C815" s="32"/>
      <c r="D815" s="32"/>
      <c r="E815" s="3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</row>
    <row r="816" spans="1:254" ht="12.75" customHeight="1" x14ac:dyDescent="0.2">
      <c r="A816" s="32"/>
      <c r="B816" s="32"/>
      <c r="C816" s="32"/>
      <c r="D816" s="32"/>
      <c r="E816" s="3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</row>
    <row r="817" spans="1:254" ht="12.75" customHeight="1" x14ac:dyDescent="0.2">
      <c r="A817" s="32"/>
      <c r="B817" s="32"/>
      <c r="C817" s="32"/>
      <c r="D817" s="32"/>
      <c r="E817" s="3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</row>
    <row r="818" spans="1:254" ht="12.75" customHeight="1" x14ac:dyDescent="0.2">
      <c r="A818" s="32"/>
      <c r="B818" s="32"/>
      <c r="C818" s="32"/>
      <c r="D818" s="32"/>
      <c r="E818" s="3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</row>
    <row r="819" spans="1:254" ht="12.75" customHeight="1" x14ac:dyDescent="0.2">
      <c r="A819" s="32"/>
      <c r="B819" s="32"/>
      <c r="C819" s="32"/>
      <c r="D819" s="32"/>
      <c r="E819" s="3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</row>
    <row r="820" spans="1:254" ht="12.75" customHeight="1" x14ac:dyDescent="0.2">
      <c r="A820" s="32"/>
      <c r="B820" s="32"/>
      <c r="C820" s="32"/>
      <c r="D820" s="32"/>
      <c r="E820" s="3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</row>
    <row r="821" spans="1:254" ht="12.75" customHeight="1" x14ac:dyDescent="0.2">
      <c r="A821" s="32"/>
      <c r="B821" s="32"/>
      <c r="C821" s="32"/>
      <c r="D821" s="32"/>
      <c r="E821" s="3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</row>
    <row r="822" spans="1:254" ht="12.75" customHeight="1" x14ac:dyDescent="0.2">
      <c r="A822" s="32"/>
      <c r="B822" s="32"/>
      <c r="C822" s="32"/>
      <c r="D822" s="32"/>
      <c r="E822" s="3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</row>
    <row r="823" spans="1:254" ht="12.75" customHeight="1" x14ac:dyDescent="0.2">
      <c r="A823" s="32"/>
      <c r="B823" s="32"/>
      <c r="C823" s="32"/>
      <c r="D823" s="32"/>
      <c r="E823" s="3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</row>
    <row r="824" spans="1:254" ht="12.75" customHeight="1" x14ac:dyDescent="0.2">
      <c r="A824" s="32"/>
      <c r="B824" s="32"/>
      <c r="C824" s="32"/>
      <c r="D824" s="32"/>
      <c r="E824" s="3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</row>
    <row r="825" spans="1:254" ht="12.75" customHeight="1" x14ac:dyDescent="0.2">
      <c r="A825" s="32"/>
      <c r="B825" s="32"/>
      <c r="C825" s="32"/>
      <c r="D825" s="32"/>
      <c r="E825" s="3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</row>
    <row r="826" spans="1:254" ht="12.75" customHeight="1" x14ac:dyDescent="0.2">
      <c r="A826" s="32"/>
      <c r="B826" s="32"/>
      <c r="C826" s="32"/>
      <c r="D826" s="32"/>
      <c r="E826" s="3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</row>
    <row r="827" spans="1:254" ht="12.75" customHeight="1" x14ac:dyDescent="0.2">
      <c r="A827" s="32"/>
      <c r="B827" s="32"/>
      <c r="C827" s="32"/>
      <c r="D827" s="32"/>
      <c r="E827" s="3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</row>
    <row r="828" spans="1:254" ht="12.75" customHeight="1" x14ac:dyDescent="0.2">
      <c r="A828" s="32"/>
      <c r="B828" s="32"/>
      <c r="C828" s="32"/>
      <c r="D828" s="32"/>
      <c r="E828" s="3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</row>
    <row r="829" spans="1:254" ht="12.75" customHeight="1" x14ac:dyDescent="0.2">
      <c r="A829" s="32"/>
      <c r="B829" s="32"/>
      <c r="C829" s="32"/>
      <c r="D829" s="32"/>
      <c r="E829" s="3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</row>
    <row r="830" spans="1:254" ht="12.75" customHeight="1" x14ac:dyDescent="0.2">
      <c r="A830" s="32"/>
      <c r="B830" s="32"/>
      <c r="C830" s="32"/>
      <c r="D830" s="32"/>
      <c r="E830" s="3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</row>
    <row r="831" spans="1:254" ht="12.75" customHeight="1" x14ac:dyDescent="0.2">
      <c r="A831" s="32"/>
      <c r="B831" s="32"/>
      <c r="C831" s="32"/>
      <c r="D831" s="32"/>
      <c r="E831" s="3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</row>
    <row r="832" spans="1:254" ht="12.75" customHeight="1" x14ac:dyDescent="0.2">
      <c r="A832" s="32"/>
      <c r="B832" s="32"/>
      <c r="C832" s="32"/>
      <c r="D832" s="32"/>
      <c r="E832" s="3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</row>
    <row r="833" spans="1:254" ht="12.75" customHeight="1" x14ac:dyDescent="0.2">
      <c r="A833" s="32"/>
      <c r="B833" s="32"/>
      <c r="C833" s="32"/>
      <c r="D833" s="32"/>
      <c r="E833" s="3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</row>
    <row r="834" spans="1:254" ht="12.75" customHeight="1" x14ac:dyDescent="0.2">
      <c r="A834" s="32"/>
      <c r="B834" s="32"/>
      <c r="C834" s="32"/>
      <c r="D834" s="32"/>
      <c r="E834" s="3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</row>
    <row r="835" spans="1:254" ht="12.75" customHeight="1" x14ac:dyDescent="0.2">
      <c r="A835" s="32"/>
      <c r="B835" s="32"/>
      <c r="C835" s="32"/>
      <c r="D835" s="32"/>
      <c r="E835" s="3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</row>
    <row r="836" spans="1:254" ht="12.75" customHeight="1" x14ac:dyDescent="0.2">
      <c r="A836" s="32"/>
      <c r="B836" s="32"/>
      <c r="C836" s="32"/>
      <c r="D836" s="32"/>
      <c r="E836" s="3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</row>
    <row r="837" spans="1:254" ht="12.75" customHeight="1" x14ac:dyDescent="0.2">
      <c r="A837" s="32"/>
      <c r="B837" s="32"/>
      <c r="C837" s="32"/>
      <c r="D837" s="32"/>
      <c r="E837" s="3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</row>
    <row r="838" spans="1:254" ht="12.75" customHeight="1" x14ac:dyDescent="0.2">
      <c r="A838" s="32"/>
      <c r="B838" s="32"/>
      <c r="C838" s="32"/>
      <c r="D838" s="32"/>
      <c r="E838" s="3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</row>
    <row r="839" spans="1:254" ht="12.75" customHeight="1" x14ac:dyDescent="0.2">
      <c r="A839" s="32"/>
      <c r="B839" s="32"/>
      <c r="C839" s="32"/>
      <c r="D839" s="32"/>
      <c r="E839" s="3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</row>
    <row r="840" spans="1:254" ht="12.75" customHeight="1" x14ac:dyDescent="0.2">
      <c r="A840" s="32"/>
      <c r="B840" s="32"/>
      <c r="C840" s="32"/>
      <c r="D840" s="32"/>
      <c r="E840" s="3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</row>
    <row r="841" spans="1:254" ht="12.75" customHeight="1" x14ac:dyDescent="0.2">
      <c r="A841" s="32"/>
      <c r="B841" s="32"/>
      <c r="C841" s="32"/>
      <c r="D841" s="32"/>
      <c r="E841" s="3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</row>
    <row r="842" spans="1:254" ht="12.75" customHeight="1" x14ac:dyDescent="0.2">
      <c r="A842" s="32"/>
      <c r="B842" s="32"/>
      <c r="C842" s="32"/>
      <c r="D842" s="32"/>
      <c r="E842" s="3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</row>
    <row r="843" spans="1:254" ht="12.75" customHeight="1" x14ac:dyDescent="0.2">
      <c r="A843" s="32"/>
      <c r="B843" s="32"/>
      <c r="C843" s="32"/>
      <c r="D843" s="32"/>
      <c r="E843" s="3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</row>
    <row r="844" spans="1:254" ht="12.75" customHeight="1" x14ac:dyDescent="0.2">
      <c r="A844" s="32"/>
      <c r="B844" s="32"/>
      <c r="C844" s="32"/>
      <c r="D844" s="32"/>
      <c r="E844" s="3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</row>
    <row r="845" spans="1:254" ht="12.75" customHeight="1" x14ac:dyDescent="0.2">
      <c r="A845" s="32"/>
      <c r="B845" s="32"/>
      <c r="C845" s="32"/>
      <c r="D845" s="32"/>
      <c r="E845" s="3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</row>
    <row r="846" spans="1:254" ht="12.75" customHeight="1" x14ac:dyDescent="0.2">
      <c r="A846" s="32"/>
      <c r="B846" s="32"/>
      <c r="C846" s="32"/>
      <c r="D846" s="32"/>
      <c r="E846" s="3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</row>
    <row r="847" spans="1:254" ht="12.75" customHeight="1" x14ac:dyDescent="0.2">
      <c r="A847" s="32"/>
      <c r="B847" s="32"/>
      <c r="C847" s="32"/>
      <c r="D847" s="32"/>
      <c r="E847" s="3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</row>
    <row r="848" spans="1:254" ht="12.75" customHeight="1" x14ac:dyDescent="0.2">
      <c r="A848" s="32"/>
      <c r="B848" s="32"/>
      <c r="C848" s="32"/>
      <c r="D848" s="32"/>
      <c r="E848" s="3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</row>
    <row r="849" spans="1:254" ht="12.75" customHeight="1" x14ac:dyDescent="0.2">
      <c r="A849" s="32"/>
      <c r="B849" s="32"/>
      <c r="C849" s="32"/>
      <c r="D849" s="32"/>
      <c r="E849" s="3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</row>
    <row r="850" spans="1:254" ht="12.75" customHeight="1" x14ac:dyDescent="0.2">
      <c r="A850" s="32"/>
      <c r="B850" s="32"/>
      <c r="C850" s="32"/>
      <c r="D850" s="32"/>
      <c r="E850" s="3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</row>
    <row r="851" spans="1:254" ht="12.75" customHeight="1" x14ac:dyDescent="0.2">
      <c r="A851" s="32"/>
      <c r="B851" s="32"/>
      <c r="C851" s="32"/>
      <c r="D851" s="32"/>
      <c r="E851" s="3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</row>
    <row r="852" spans="1:254" ht="12.75" customHeight="1" x14ac:dyDescent="0.2">
      <c r="A852" s="32"/>
      <c r="B852" s="32"/>
      <c r="C852" s="32"/>
      <c r="D852" s="32"/>
      <c r="E852" s="3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</row>
    <row r="853" spans="1:254" ht="12.75" customHeight="1" x14ac:dyDescent="0.2">
      <c r="A853" s="32"/>
      <c r="B853" s="32"/>
      <c r="C853" s="32"/>
      <c r="D853" s="32"/>
      <c r="E853" s="3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</row>
    <row r="854" spans="1:254" ht="12.75" customHeight="1" x14ac:dyDescent="0.2">
      <c r="A854" s="32"/>
      <c r="B854" s="32"/>
      <c r="C854" s="32"/>
      <c r="D854" s="32"/>
      <c r="E854" s="3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</row>
    <row r="855" spans="1:254" ht="12.75" customHeight="1" x14ac:dyDescent="0.2">
      <c r="A855" s="32"/>
      <c r="B855" s="32"/>
      <c r="C855" s="32"/>
      <c r="D855" s="32"/>
      <c r="E855" s="3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</row>
    <row r="856" spans="1:254" ht="12.75" customHeight="1" x14ac:dyDescent="0.2">
      <c r="A856" s="32"/>
      <c r="B856" s="32"/>
      <c r="C856" s="32"/>
      <c r="D856" s="32"/>
      <c r="E856" s="3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</row>
    <row r="857" spans="1:254" ht="12.75" customHeight="1" x14ac:dyDescent="0.2">
      <c r="A857" s="32"/>
      <c r="B857" s="32"/>
      <c r="C857" s="32"/>
      <c r="D857" s="32"/>
      <c r="E857" s="3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</row>
    <row r="858" spans="1:254" ht="12.75" customHeight="1" x14ac:dyDescent="0.2">
      <c r="A858" s="32"/>
      <c r="B858" s="32"/>
      <c r="C858" s="32"/>
      <c r="D858" s="32"/>
      <c r="E858" s="3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</row>
    <row r="859" spans="1:254" ht="12.75" customHeight="1" x14ac:dyDescent="0.2">
      <c r="A859" s="32"/>
      <c r="B859" s="32"/>
      <c r="C859" s="32"/>
      <c r="D859" s="32"/>
      <c r="E859" s="3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</row>
    <row r="860" spans="1:254" ht="12.75" customHeight="1" x14ac:dyDescent="0.2">
      <c r="A860" s="32"/>
      <c r="B860" s="32"/>
      <c r="C860" s="32"/>
      <c r="D860" s="32"/>
      <c r="E860" s="3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</row>
    <row r="861" spans="1:254" ht="12.75" customHeight="1" x14ac:dyDescent="0.2">
      <c r="A861" s="32"/>
      <c r="B861" s="32"/>
      <c r="C861" s="32"/>
      <c r="D861" s="32"/>
      <c r="E861" s="3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</row>
    <row r="862" spans="1:254" ht="12.75" customHeight="1" x14ac:dyDescent="0.2">
      <c r="A862" s="32"/>
      <c r="B862" s="32"/>
      <c r="C862" s="32"/>
      <c r="D862" s="32"/>
      <c r="E862" s="3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</row>
    <row r="863" spans="1:254" ht="12.75" customHeight="1" x14ac:dyDescent="0.2">
      <c r="A863" s="32"/>
      <c r="B863" s="32"/>
      <c r="C863" s="32"/>
      <c r="D863" s="32"/>
      <c r="E863" s="3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</row>
    <row r="864" spans="1:254" ht="12.75" customHeight="1" x14ac:dyDescent="0.2">
      <c r="A864" s="32"/>
      <c r="B864" s="32"/>
      <c r="C864" s="32"/>
      <c r="D864" s="32"/>
      <c r="E864" s="3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</row>
    <row r="865" spans="1:254" ht="12.75" customHeight="1" x14ac:dyDescent="0.2">
      <c r="A865" s="32"/>
      <c r="B865" s="32"/>
      <c r="C865" s="32"/>
      <c r="D865" s="32"/>
      <c r="E865" s="3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</row>
    <row r="866" spans="1:254" ht="12.75" customHeight="1" x14ac:dyDescent="0.2">
      <c r="A866" s="32"/>
      <c r="B866" s="32"/>
      <c r="C866" s="32"/>
      <c r="D866" s="32"/>
      <c r="E866" s="3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</row>
    <row r="867" spans="1:254" ht="12.75" customHeight="1" x14ac:dyDescent="0.2">
      <c r="A867" s="32"/>
      <c r="B867" s="32"/>
      <c r="C867" s="32"/>
      <c r="D867" s="32"/>
      <c r="E867" s="3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</row>
    <row r="868" spans="1:254" ht="12.75" customHeight="1" x14ac:dyDescent="0.2">
      <c r="A868" s="32"/>
      <c r="B868" s="32"/>
      <c r="C868" s="32"/>
      <c r="D868" s="32"/>
      <c r="E868" s="3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</row>
    <row r="869" spans="1:254" ht="12.75" customHeight="1" x14ac:dyDescent="0.2">
      <c r="A869" s="32"/>
      <c r="B869" s="32"/>
      <c r="C869" s="32"/>
      <c r="D869" s="32"/>
      <c r="E869" s="3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</row>
    <row r="870" spans="1:254" ht="12.75" customHeight="1" x14ac:dyDescent="0.2">
      <c r="A870" s="32"/>
      <c r="B870" s="32"/>
      <c r="C870" s="32"/>
      <c r="D870" s="32"/>
      <c r="E870" s="3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</row>
    <row r="871" spans="1:254" ht="12.75" customHeight="1" x14ac:dyDescent="0.2">
      <c r="A871" s="32"/>
      <c r="B871" s="32"/>
      <c r="C871" s="32"/>
      <c r="D871" s="32"/>
      <c r="E871" s="3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</row>
    <row r="872" spans="1:254" ht="12.75" customHeight="1" x14ac:dyDescent="0.2">
      <c r="A872" s="32"/>
      <c r="B872" s="32"/>
      <c r="C872" s="32"/>
      <c r="D872" s="32"/>
      <c r="E872" s="3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</row>
    <row r="873" spans="1:254" ht="12.75" customHeight="1" x14ac:dyDescent="0.2">
      <c r="A873" s="32"/>
      <c r="B873" s="32"/>
      <c r="C873" s="32"/>
      <c r="D873" s="32"/>
      <c r="E873" s="3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</row>
    <row r="874" spans="1:254" ht="12.75" customHeight="1" x14ac:dyDescent="0.2">
      <c r="A874" s="32"/>
      <c r="B874" s="32"/>
      <c r="C874" s="32"/>
      <c r="D874" s="32"/>
      <c r="E874" s="3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</row>
    <row r="875" spans="1:254" ht="12.75" customHeight="1" x14ac:dyDescent="0.2">
      <c r="A875" s="32"/>
      <c r="B875" s="32"/>
      <c r="C875" s="32"/>
      <c r="D875" s="32"/>
      <c r="E875" s="3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</row>
    <row r="876" spans="1:254" ht="12.75" customHeight="1" x14ac:dyDescent="0.2">
      <c r="A876" s="32"/>
      <c r="B876" s="32"/>
      <c r="C876" s="32"/>
      <c r="D876" s="32"/>
      <c r="E876" s="3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</row>
    <row r="877" spans="1:254" ht="12.75" customHeight="1" x14ac:dyDescent="0.2">
      <c r="A877" s="32"/>
      <c r="B877" s="32"/>
      <c r="C877" s="32"/>
      <c r="D877" s="32"/>
      <c r="E877" s="3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</row>
    <row r="878" spans="1:254" ht="12.75" customHeight="1" x14ac:dyDescent="0.2">
      <c r="A878" s="32"/>
      <c r="B878" s="32"/>
      <c r="C878" s="32"/>
      <c r="D878" s="32"/>
      <c r="E878" s="3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</row>
    <row r="879" spans="1:254" ht="12.75" customHeight="1" x14ac:dyDescent="0.2">
      <c r="A879" s="32"/>
      <c r="B879" s="32"/>
      <c r="C879" s="32"/>
      <c r="D879" s="32"/>
      <c r="E879" s="3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</row>
    <row r="880" spans="1:254" ht="12.75" customHeight="1" x14ac:dyDescent="0.2">
      <c r="A880" s="32"/>
      <c r="B880" s="32"/>
      <c r="C880" s="32"/>
      <c r="D880" s="32"/>
      <c r="E880" s="3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</row>
    <row r="881" spans="1:254" ht="12.75" customHeight="1" x14ac:dyDescent="0.2">
      <c r="A881" s="32"/>
      <c r="B881" s="32"/>
      <c r="C881" s="32"/>
      <c r="D881" s="32"/>
      <c r="E881" s="3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</row>
    <row r="882" spans="1:254" ht="12.75" customHeight="1" x14ac:dyDescent="0.2">
      <c r="A882" s="32"/>
      <c r="B882" s="32"/>
      <c r="C882" s="32"/>
      <c r="D882" s="32"/>
      <c r="E882" s="3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</row>
    <row r="883" spans="1:254" ht="12.75" customHeight="1" x14ac:dyDescent="0.2">
      <c r="A883" s="32"/>
      <c r="B883" s="32"/>
      <c r="C883" s="32"/>
      <c r="D883" s="32"/>
      <c r="E883" s="3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</row>
    <row r="884" spans="1:254" ht="12.75" customHeight="1" x14ac:dyDescent="0.2">
      <c r="A884" s="32"/>
      <c r="B884" s="32"/>
      <c r="C884" s="32"/>
      <c r="D884" s="32"/>
      <c r="E884" s="3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</row>
    <row r="885" spans="1:254" ht="12.75" customHeight="1" x14ac:dyDescent="0.2">
      <c r="A885" s="32"/>
      <c r="B885" s="32"/>
      <c r="C885" s="32"/>
      <c r="D885" s="32"/>
      <c r="E885" s="3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</row>
    <row r="886" spans="1:254" ht="12.75" customHeight="1" x14ac:dyDescent="0.2">
      <c r="A886" s="32"/>
      <c r="B886" s="32"/>
      <c r="C886" s="32"/>
      <c r="D886" s="32"/>
      <c r="E886" s="3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</row>
    <row r="887" spans="1:254" ht="12.75" customHeight="1" x14ac:dyDescent="0.2">
      <c r="A887" s="32"/>
      <c r="B887" s="32"/>
      <c r="C887" s="32"/>
      <c r="D887" s="32"/>
      <c r="E887" s="3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</row>
    <row r="888" spans="1:254" ht="12.75" customHeight="1" x14ac:dyDescent="0.2">
      <c r="A888" s="32"/>
      <c r="B888" s="32"/>
      <c r="C888" s="32"/>
      <c r="D888" s="32"/>
      <c r="E888" s="3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</row>
    <row r="889" spans="1:254" ht="12.75" customHeight="1" x14ac:dyDescent="0.2">
      <c r="A889" s="32"/>
      <c r="B889" s="32"/>
      <c r="C889" s="32"/>
      <c r="D889" s="32"/>
      <c r="E889" s="3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</row>
    <row r="890" spans="1:254" ht="12.75" customHeight="1" x14ac:dyDescent="0.2">
      <c r="A890" s="32"/>
      <c r="B890" s="32"/>
      <c r="C890" s="32"/>
      <c r="D890" s="32"/>
      <c r="E890" s="3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</row>
    <row r="891" spans="1:254" ht="12.75" customHeight="1" x14ac:dyDescent="0.2">
      <c r="A891" s="32"/>
      <c r="B891" s="32"/>
      <c r="C891" s="32"/>
      <c r="D891" s="32"/>
      <c r="E891" s="3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</row>
    <row r="892" spans="1:254" ht="12.75" customHeight="1" x14ac:dyDescent="0.2">
      <c r="A892" s="32"/>
      <c r="B892" s="32"/>
      <c r="C892" s="32"/>
      <c r="D892" s="32"/>
      <c r="E892" s="3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</row>
    <row r="893" spans="1:254" ht="12.75" customHeight="1" x14ac:dyDescent="0.2">
      <c r="A893" s="32"/>
      <c r="B893" s="32"/>
      <c r="C893" s="32"/>
      <c r="D893" s="32"/>
      <c r="E893" s="3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</row>
    <row r="894" spans="1:254" ht="12.75" customHeight="1" x14ac:dyDescent="0.2">
      <c r="A894" s="32"/>
      <c r="B894" s="32"/>
      <c r="C894" s="32"/>
      <c r="D894" s="32"/>
      <c r="E894" s="3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</row>
    <row r="895" spans="1:254" ht="12.75" customHeight="1" x14ac:dyDescent="0.2">
      <c r="A895" s="32"/>
      <c r="B895" s="32"/>
      <c r="C895" s="32"/>
      <c r="D895" s="32"/>
      <c r="E895" s="3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</row>
    <row r="896" spans="1:254" ht="12.75" customHeight="1" x14ac:dyDescent="0.2">
      <c r="A896" s="32"/>
      <c r="B896" s="32"/>
      <c r="C896" s="32"/>
      <c r="D896" s="32"/>
      <c r="E896" s="3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</row>
    <row r="897" spans="1:254" ht="12.75" customHeight="1" x14ac:dyDescent="0.2">
      <c r="A897" s="32"/>
      <c r="B897" s="32"/>
      <c r="C897" s="32"/>
      <c r="D897" s="32"/>
      <c r="E897" s="3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</row>
    <row r="898" spans="1:254" ht="12.75" customHeight="1" x14ac:dyDescent="0.2">
      <c r="A898" s="32"/>
      <c r="B898" s="32"/>
      <c r="C898" s="32"/>
      <c r="D898" s="32"/>
      <c r="E898" s="3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</row>
    <row r="899" spans="1:254" ht="12.75" customHeight="1" x14ac:dyDescent="0.2">
      <c r="A899" s="32"/>
      <c r="B899" s="32"/>
      <c r="C899" s="32"/>
      <c r="D899" s="32"/>
      <c r="E899" s="3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</row>
    <row r="900" spans="1:254" ht="12.75" customHeight="1" x14ac:dyDescent="0.2">
      <c r="A900" s="32"/>
      <c r="B900" s="32"/>
      <c r="C900" s="32"/>
      <c r="D900" s="32"/>
      <c r="E900" s="3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</row>
    <row r="901" spans="1:254" ht="12.75" customHeight="1" x14ac:dyDescent="0.2">
      <c r="A901" s="32"/>
      <c r="B901" s="32"/>
      <c r="C901" s="32"/>
      <c r="D901" s="32"/>
      <c r="E901" s="3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</row>
    <row r="902" spans="1:254" ht="12.75" customHeight="1" x14ac:dyDescent="0.2">
      <c r="A902" s="32"/>
      <c r="B902" s="32"/>
      <c r="C902" s="32"/>
      <c r="D902" s="32"/>
      <c r="E902" s="3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</row>
    <row r="903" spans="1:254" ht="12.75" customHeight="1" x14ac:dyDescent="0.2">
      <c r="A903" s="32"/>
      <c r="B903" s="32"/>
      <c r="C903" s="32"/>
      <c r="D903" s="32"/>
      <c r="E903" s="3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</row>
    <row r="904" spans="1:254" ht="12.75" customHeight="1" x14ac:dyDescent="0.2">
      <c r="A904" s="32"/>
      <c r="B904" s="32"/>
      <c r="C904" s="32"/>
      <c r="D904" s="32"/>
      <c r="E904" s="3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</row>
    <row r="905" spans="1:254" ht="12.75" customHeight="1" x14ac:dyDescent="0.2">
      <c r="A905" s="32"/>
      <c r="B905" s="32"/>
      <c r="C905" s="32"/>
      <c r="D905" s="32"/>
      <c r="E905" s="3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</row>
    <row r="906" spans="1:254" ht="12.75" customHeight="1" x14ac:dyDescent="0.2">
      <c r="A906" s="32"/>
      <c r="B906" s="32"/>
      <c r="C906" s="32"/>
      <c r="D906" s="32"/>
      <c r="E906" s="3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</row>
    <row r="907" spans="1:254" ht="12.75" customHeight="1" x14ac:dyDescent="0.2">
      <c r="A907" s="32"/>
      <c r="B907" s="32"/>
      <c r="C907" s="32"/>
      <c r="D907" s="32"/>
      <c r="E907" s="3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</row>
    <row r="908" spans="1:254" ht="12.75" customHeight="1" x14ac:dyDescent="0.2">
      <c r="A908" s="32"/>
      <c r="B908" s="32"/>
      <c r="C908" s="32"/>
      <c r="D908" s="32"/>
      <c r="E908" s="3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</row>
    <row r="909" spans="1:254" ht="12.75" customHeight="1" x14ac:dyDescent="0.2">
      <c r="A909" s="32"/>
      <c r="B909" s="32"/>
      <c r="C909" s="32"/>
      <c r="D909" s="32"/>
      <c r="E909" s="3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</row>
    <row r="910" spans="1:254" ht="12.75" customHeight="1" x14ac:dyDescent="0.2">
      <c r="A910" s="32"/>
      <c r="B910" s="32"/>
      <c r="C910" s="32"/>
      <c r="D910" s="32"/>
      <c r="E910" s="3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</row>
    <row r="911" spans="1:254" ht="12.75" customHeight="1" x14ac:dyDescent="0.2">
      <c r="A911" s="32"/>
      <c r="B911" s="32"/>
      <c r="C911" s="32"/>
      <c r="D911" s="32"/>
      <c r="E911" s="3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</row>
    <row r="912" spans="1:254" ht="12.75" customHeight="1" x14ac:dyDescent="0.2">
      <c r="A912" s="32"/>
      <c r="B912" s="32"/>
      <c r="C912" s="32"/>
      <c r="D912" s="32"/>
      <c r="E912" s="3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</row>
    <row r="913" spans="1:254" ht="12.75" customHeight="1" x14ac:dyDescent="0.2">
      <c r="A913" s="32"/>
      <c r="B913" s="32"/>
      <c r="C913" s="32"/>
      <c r="D913" s="32"/>
      <c r="E913" s="3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</row>
    <row r="914" spans="1:254" ht="12.75" customHeight="1" x14ac:dyDescent="0.2">
      <c r="A914" s="32"/>
      <c r="B914" s="32"/>
      <c r="C914" s="32"/>
      <c r="D914" s="32"/>
      <c r="E914" s="3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</row>
    <row r="915" spans="1:254" ht="12.75" customHeight="1" x14ac:dyDescent="0.2">
      <c r="A915" s="32"/>
      <c r="B915" s="32"/>
      <c r="C915" s="32"/>
      <c r="D915" s="32"/>
      <c r="E915" s="3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</row>
    <row r="916" spans="1:254" ht="12.75" customHeight="1" x14ac:dyDescent="0.2">
      <c r="A916" s="32"/>
      <c r="B916" s="32"/>
      <c r="C916" s="32"/>
      <c r="D916" s="32"/>
      <c r="E916" s="3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</row>
    <row r="917" spans="1:254" ht="12.75" customHeight="1" x14ac:dyDescent="0.2">
      <c r="A917" s="32"/>
      <c r="B917" s="32"/>
      <c r="C917" s="32"/>
      <c r="D917" s="32"/>
      <c r="E917" s="3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</row>
    <row r="918" spans="1:254" ht="12.75" customHeight="1" x14ac:dyDescent="0.2">
      <c r="A918" s="32"/>
      <c r="B918" s="32"/>
      <c r="C918" s="32"/>
      <c r="D918" s="32"/>
      <c r="E918" s="3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</row>
    <row r="919" spans="1:254" ht="12.75" customHeight="1" x14ac:dyDescent="0.2">
      <c r="A919" s="32"/>
      <c r="B919" s="32"/>
      <c r="C919" s="32"/>
      <c r="D919" s="32"/>
      <c r="E919" s="3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</row>
    <row r="920" spans="1:254" ht="12.75" customHeight="1" x14ac:dyDescent="0.2">
      <c r="A920" s="32"/>
      <c r="B920" s="32"/>
      <c r="C920" s="32"/>
      <c r="D920" s="32"/>
      <c r="E920" s="3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</row>
    <row r="921" spans="1:254" ht="12.75" customHeight="1" x14ac:dyDescent="0.2">
      <c r="A921" s="32"/>
      <c r="B921" s="32"/>
      <c r="C921" s="32"/>
      <c r="D921" s="32"/>
      <c r="E921" s="3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</row>
    <row r="922" spans="1:254" ht="12.75" customHeight="1" x14ac:dyDescent="0.2">
      <c r="A922" s="32"/>
      <c r="B922" s="32"/>
      <c r="C922" s="32"/>
      <c r="D922" s="32"/>
      <c r="E922" s="3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</row>
    <row r="923" spans="1:254" ht="12.75" customHeight="1" x14ac:dyDescent="0.2">
      <c r="A923" s="32"/>
      <c r="B923" s="32"/>
      <c r="C923" s="32"/>
      <c r="D923" s="32"/>
      <c r="E923" s="3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</row>
    <row r="924" spans="1:254" ht="12.75" customHeight="1" x14ac:dyDescent="0.2">
      <c r="A924" s="32"/>
      <c r="B924" s="32"/>
      <c r="C924" s="32"/>
      <c r="D924" s="32"/>
      <c r="E924" s="3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</row>
    <row r="925" spans="1:254" ht="12.75" customHeight="1" x14ac:dyDescent="0.2">
      <c r="A925" s="32"/>
      <c r="B925" s="32"/>
      <c r="C925" s="32"/>
      <c r="D925" s="32"/>
      <c r="E925" s="3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</row>
    <row r="926" spans="1:254" ht="12.75" customHeight="1" x14ac:dyDescent="0.2">
      <c r="A926" s="32"/>
      <c r="B926" s="32"/>
      <c r="C926" s="32"/>
      <c r="D926" s="32"/>
      <c r="E926" s="3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</row>
    <row r="927" spans="1:254" ht="12.75" customHeight="1" x14ac:dyDescent="0.2">
      <c r="A927" s="32"/>
      <c r="B927" s="32"/>
      <c r="C927" s="32"/>
      <c r="D927" s="32"/>
      <c r="E927" s="3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</row>
    <row r="928" spans="1:254" ht="12.75" customHeight="1" x14ac:dyDescent="0.2">
      <c r="A928" s="32"/>
      <c r="B928" s="32"/>
      <c r="C928" s="32"/>
      <c r="D928" s="32"/>
      <c r="E928" s="3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</row>
    <row r="929" spans="1:254" ht="12.75" customHeight="1" x14ac:dyDescent="0.2">
      <c r="A929" s="32"/>
      <c r="B929" s="32"/>
      <c r="C929" s="32"/>
      <c r="D929" s="32"/>
      <c r="E929" s="3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</row>
    <row r="930" spans="1:254" ht="12.75" customHeight="1" x14ac:dyDescent="0.2">
      <c r="A930" s="32"/>
      <c r="B930" s="32"/>
      <c r="C930" s="32"/>
      <c r="D930" s="32"/>
      <c r="E930" s="3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</row>
    <row r="931" spans="1:254" ht="12.75" customHeight="1" x14ac:dyDescent="0.2">
      <c r="A931" s="32"/>
      <c r="B931" s="32"/>
      <c r="C931" s="32"/>
      <c r="D931" s="32"/>
      <c r="E931" s="3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</row>
    <row r="932" spans="1:254" ht="12.75" customHeight="1" x14ac:dyDescent="0.2">
      <c r="A932" s="32"/>
      <c r="B932" s="32"/>
      <c r="C932" s="32"/>
      <c r="D932" s="32"/>
      <c r="E932" s="3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</row>
    <row r="933" spans="1:254" ht="12.75" customHeight="1" x14ac:dyDescent="0.2">
      <c r="A933" s="32"/>
      <c r="B933" s="32"/>
      <c r="C933" s="32"/>
      <c r="D933" s="32"/>
      <c r="E933" s="3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</row>
    <row r="934" spans="1:254" ht="12.75" customHeight="1" x14ac:dyDescent="0.2">
      <c r="A934" s="32"/>
      <c r="B934" s="32"/>
      <c r="C934" s="32"/>
      <c r="D934" s="32"/>
      <c r="E934" s="3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</row>
    <row r="935" spans="1:254" ht="12.75" customHeight="1" x14ac:dyDescent="0.2">
      <c r="A935" s="32"/>
      <c r="B935" s="32"/>
      <c r="C935" s="32"/>
      <c r="D935" s="32"/>
      <c r="E935" s="3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</row>
    <row r="936" spans="1:254" ht="12.75" customHeight="1" x14ac:dyDescent="0.2">
      <c r="A936" s="32"/>
      <c r="B936" s="32"/>
      <c r="C936" s="32"/>
      <c r="D936" s="32"/>
      <c r="E936" s="3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</row>
    <row r="937" spans="1:254" ht="12.75" customHeight="1" x14ac:dyDescent="0.2">
      <c r="A937" s="32"/>
      <c r="B937" s="32"/>
      <c r="C937" s="32"/>
      <c r="D937" s="32"/>
      <c r="E937" s="3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</row>
    <row r="938" spans="1:254" ht="12.75" customHeight="1" x14ac:dyDescent="0.2">
      <c r="A938" s="32"/>
      <c r="B938" s="32"/>
      <c r="C938" s="32"/>
      <c r="D938" s="32"/>
      <c r="E938" s="3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</row>
    <row r="939" spans="1:254" ht="12.75" customHeight="1" x14ac:dyDescent="0.2">
      <c r="A939" s="32"/>
      <c r="B939" s="32"/>
      <c r="C939" s="32"/>
      <c r="D939" s="32"/>
      <c r="E939" s="3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</row>
    <row r="940" spans="1:254" ht="12.75" customHeight="1" x14ac:dyDescent="0.2">
      <c r="A940" s="32"/>
      <c r="B940" s="32"/>
      <c r="C940" s="32"/>
      <c r="D940" s="32"/>
      <c r="E940" s="3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</row>
    <row r="941" spans="1:254" ht="12.75" customHeight="1" x14ac:dyDescent="0.2">
      <c r="A941" s="32"/>
      <c r="B941" s="32"/>
      <c r="C941" s="32"/>
      <c r="D941" s="32"/>
      <c r="E941" s="3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</row>
    <row r="942" spans="1:254" ht="12.75" customHeight="1" x14ac:dyDescent="0.2">
      <c r="A942" s="32"/>
      <c r="B942" s="32"/>
      <c r="C942" s="32"/>
      <c r="D942" s="32"/>
      <c r="E942" s="3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</row>
    <row r="943" spans="1:254" ht="12.75" customHeight="1" x14ac:dyDescent="0.2">
      <c r="A943" s="32"/>
      <c r="B943" s="32"/>
      <c r="C943" s="32"/>
      <c r="D943" s="32"/>
      <c r="E943" s="3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</row>
    <row r="944" spans="1:254" ht="12.75" customHeight="1" x14ac:dyDescent="0.2">
      <c r="A944" s="32"/>
      <c r="B944" s="32"/>
      <c r="C944" s="32"/>
      <c r="D944" s="32"/>
      <c r="E944" s="3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</row>
    <row r="945" spans="1:254" ht="12.75" customHeight="1" x14ac:dyDescent="0.2">
      <c r="A945" s="32"/>
      <c r="B945" s="32"/>
      <c r="C945" s="32"/>
      <c r="D945" s="32"/>
      <c r="E945" s="3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</row>
    <row r="946" spans="1:254" ht="12.75" customHeight="1" x14ac:dyDescent="0.2">
      <c r="A946" s="32"/>
      <c r="B946" s="32"/>
      <c r="C946" s="32"/>
      <c r="D946" s="32"/>
      <c r="E946" s="3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</row>
    <row r="947" spans="1:254" ht="12.75" customHeight="1" x14ac:dyDescent="0.2">
      <c r="A947" s="32"/>
      <c r="B947" s="32"/>
      <c r="C947" s="32"/>
      <c r="D947" s="32"/>
      <c r="E947" s="3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</row>
    <row r="948" spans="1:254" ht="12.75" customHeight="1" x14ac:dyDescent="0.2">
      <c r="A948" s="32"/>
      <c r="B948" s="32"/>
      <c r="C948" s="32"/>
      <c r="D948" s="32"/>
      <c r="E948" s="3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</row>
    <row r="949" spans="1:254" ht="12.75" customHeight="1" x14ac:dyDescent="0.2">
      <c r="A949" s="32"/>
      <c r="B949" s="32"/>
      <c r="C949" s="32"/>
      <c r="D949" s="32"/>
      <c r="E949" s="3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</row>
    <row r="950" spans="1:254" ht="12.75" customHeight="1" x14ac:dyDescent="0.2">
      <c r="A950" s="32"/>
      <c r="B950" s="32"/>
      <c r="C950" s="32"/>
      <c r="D950" s="32"/>
      <c r="E950" s="3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</row>
    <row r="951" spans="1:254" ht="12.75" customHeight="1" x14ac:dyDescent="0.2">
      <c r="A951" s="32"/>
      <c r="B951" s="32"/>
      <c r="C951" s="32"/>
      <c r="D951" s="32"/>
      <c r="E951" s="3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</row>
    <row r="952" spans="1:254" ht="12.75" customHeight="1" x14ac:dyDescent="0.2">
      <c r="A952" s="32"/>
      <c r="B952" s="32"/>
      <c r="C952" s="32"/>
      <c r="D952" s="32"/>
      <c r="E952" s="3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</row>
    <row r="953" spans="1:254" ht="12.75" customHeight="1" x14ac:dyDescent="0.2">
      <c r="A953" s="32"/>
      <c r="B953" s="32"/>
      <c r="C953" s="32"/>
      <c r="D953" s="32"/>
      <c r="E953" s="3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</row>
    <row r="954" spans="1:254" ht="12.75" customHeight="1" x14ac:dyDescent="0.2">
      <c r="A954" s="32"/>
      <c r="B954" s="32"/>
      <c r="C954" s="32"/>
      <c r="D954" s="32"/>
      <c r="E954" s="3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</row>
    <row r="955" spans="1:254" ht="12.75" customHeight="1" x14ac:dyDescent="0.2">
      <c r="A955" s="32"/>
      <c r="B955" s="32"/>
      <c r="C955" s="32"/>
      <c r="D955" s="32"/>
      <c r="E955" s="3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</row>
    <row r="956" spans="1:254" ht="12.75" customHeight="1" x14ac:dyDescent="0.2">
      <c r="A956" s="32"/>
      <c r="B956" s="32"/>
      <c r="C956" s="32"/>
      <c r="D956" s="32"/>
      <c r="E956" s="3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</row>
    <row r="957" spans="1:254" ht="12.75" customHeight="1" x14ac:dyDescent="0.2">
      <c r="A957" s="32"/>
      <c r="B957" s="32"/>
      <c r="C957" s="32"/>
      <c r="D957" s="32"/>
      <c r="E957" s="3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</row>
    <row r="958" spans="1:254" ht="12.75" customHeight="1" x14ac:dyDescent="0.2">
      <c r="A958" s="32"/>
      <c r="B958" s="32"/>
      <c r="C958" s="32"/>
      <c r="D958" s="32"/>
      <c r="E958" s="3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</row>
    <row r="959" spans="1:254" ht="12.75" customHeight="1" x14ac:dyDescent="0.2">
      <c r="A959" s="32"/>
      <c r="B959" s="32"/>
      <c r="C959" s="32"/>
      <c r="D959" s="32"/>
      <c r="E959" s="3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</row>
    <row r="960" spans="1:254" ht="12.75" customHeight="1" x14ac:dyDescent="0.2">
      <c r="A960" s="32"/>
      <c r="B960" s="32"/>
      <c r="C960" s="32"/>
      <c r="D960" s="32"/>
      <c r="E960" s="3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</row>
    <row r="961" spans="1:254" ht="12.75" customHeight="1" x14ac:dyDescent="0.2">
      <c r="A961" s="32"/>
      <c r="B961" s="32"/>
      <c r="C961" s="32"/>
      <c r="D961" s="32"/>
      <c r="E961" s="3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</row>
    <row r="962" spans="1:254" ht="12.75" customHeight="1" x14ac:dyDescent="0.2">
      <c r="A962" s="32"/>
      <c r="B962" s="32"/>
      <c r="C962" s="32"/>
      <c r="D962" s="32"/>
      <c r="E962" s="3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</row>
    <row r="963" spans="1:254" ht="12.75" customHeight="1" x14ac:dyDescent="0.2">
      <c r="A963" s="32"/>
      <c r="B963" s="32"/>
      <c r="C963" s="32"/>
      <c r="D963" s="32"/>
      <c r="E963" s="3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</row>
    <row r="964" spans="1:254" ht="12.75" customHeight="1" x14ac:dyDescent="0.2">
      <c r="A964" s="32"/>
      <c r="B964" s="32"/>
      <c r="C964" s="32"/>
      <c r="D964" s="32"/>
      <c r="E964" s="3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</row>
    <row r="965" spans="1:254" ht="12.75" customHeight="1" x14ac:dyDescent="0.2">
      <c r="A965" s="32"/>
      <c r="B965" s="32"/>
      <c r="C965" s="32"/>
      <c r="D965" s="32"/>
      <c r="E965" s="3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</row>
    <row r="966" spans="1:254" ht="12.75" customHeight="1" x14ac:dyDescent="0.2">
      <c r="A966" s="32"/>
      <c r="B966" s="32"/>
      <c r="C966" s="32"/>
      <c r="D966" s="32"/>
      <c r="E966" s="3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</row>
    <row r="967" spans="1:254" ht="12.75" customHeight="1" x14ac:dyDescent="0.2">
      <c r="A967" s="32"/>
      <c r="B967" s="32"/>
      <c r="C967" s="32"/>
      <c r="D967" s="32"/>
      <c r="E967" s="3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</row>
    <row r="968" spans="1:254" ht="12.75" customHeight="1" x14ac:dyDescent="0.2">
      <c r="A968" s="32"/>
      <c r="B968" s="32"/>
      <c r="C968" s="32"/>
      <c r="D968" s="32"/>
      <c r="E968" s="3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</row>
    <row r="969" spans="1:254" ht="12.75" customHeight="1" x14ac:dyDescent="0.2">
      <c r="A969" s="32"/>
      <c r="B969" s="32"/>
      <c r="C969" s="32"/>
      <c r="D969" s="32"/>
      <c r="E969" s="3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</row>
    <row r="970" spans="1:254" ht="12.75" customHeight="1" x14ac:dyDescent="0.2">
      <c r="A970" s="32"/>
      <c r="B970" s="32"/>
      <c r="C970" s="32"/>
      <c r="D970" s="32"/>
      <c r="E970" s="3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</row>
    <row r="971" spans="1:254" ht="12.75" customHeight="1" x14ac:dyDescent="0.2">
      <c r="A971" s="32"/>
      <c r="B971" s="32"/>
      <c r="C971" s="32"/>
      <c r="D971" s="32"/>
      <c r="E971" s="3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</row>
    <row r="972" spans="1:254" ht="12.75" customHeight="1" x14ac:dyDescent="0.2">
      <c r="A972" s="32"/>
      <c r="B972" s="32"/>
      <c r="C972" s="32"/>
      <c r="D972" s="32"/>
      <c r="E972" s="3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</row>
    <row r="973" spans="1:254" ht="12.75" customHeight="1" x14ac:dyDescent="0.2">
      <c r="A973" s="32"/>
      <c r="B973" s="32"/>
      <c r="C973" s="32"/>
      <c r="D973" s="32"/>
      <c r="E973" s="3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</row>
    <row r="974" spans="1:254" ht="12.75" customHeight="1" x14ac:dyDescent="0.2">
      <c r="A974" s="32"/>
      <c r="B974" s="32"/>
      <c r="C974" s="32"/>
      <c r="D974" s="32"/>
      <c r="E974" s="3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</row>
    <row r="975" spans="1:254" ht="12.75" customHeight="1" x14ac:dyDescent="0.2">
      <c r="A975" s="32"/>
      <c r="B975" s="32"/>
      <c r="C975" s="32"/>
      <c r="D975" s="32"/>
      <c r="E975" s="3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</row>
    <row r="976" spans="1:254" ht="12.75" customHeight="1" x14ac:dyDescent="0.2">
      <c r="A976" s="32"/>
      <c r="B976" s="32"/>
      <c r="C976" s="32"/>
      <c r="D976" s="32"/>
      <c r="E976" s="3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</row>
    <row r="977" spans="1:254" ht="12.75" customHeight="1" x14ac:dyDescent="0.2">
      <c r="A977" s="32"/>
      <c r="B977" s="32"/>
      <c r="C977" s="32"/>
      <c r="D977" s="32"/>
      <c r="E977" s="3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</row>
    <row r="978" spans="1:254" ht="12.75" customHeight="1" x14ac:dyDescent="0.2">
      <c r="A978" s="32"/>
      <c r="B978" s="32"/>
      <c r="C978" s="32"/>
      <c r="D978" s="32"/>
      <c r="E978" s="3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</row>
    <row r="979" spans="1:254" ht="12.75" customHeight="1" x14ac:dyDescent="0.2">
      <c r="A979" s="32"/>
      <c r="B979" s="32"/>
      <c r="C979" s="32"/>
      <c r="D979" s="32"/>
      <c r="E979" s="3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</row>
    <row r="980" spans="1:254" ht="12.75" customHeight="1" x14ac:dyDescent="0.2">
      <c r="A980" s="32"/>
      <c r="B980" s="32"/>
      <c r="C980" s="32"/>
      <c r="D980" s="32"/>
      <c r="E980" s="3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</row>
    <row r="981" spans="1:254" ht="12.75" customHeight="1" x14ac:dyDescent="0.2">
      <c r="A981" s="32"/>
      <c r="B981" s="32"/>
      <c r="C981" s="32"/>
      <c r="D981" s="32"/>
      <c r="E981" s="3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</row>
    <row r="982" spans="1:254" ht="12.75" customHeight="1" x14ac:dyDescent="0.2">
      <c r="A982" s="32"/>
      <c r="B982" s="32"/>
      <c r="C982" s="32"/>
      <c r="D982" s="32"/>
      <c r="E982" s="3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</row>
    <row r="983" spans="1:254" ht="12.75" customHeight="1" x14ac:dyDescent="0.2">
      <c r="A983" s="32"/>
      <c r="B983" s="32"/>
      <c r="C983" s="32"/>
      <c r="D983" s="32"/>
      <c r="E983" s="3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</row>
    <row r="984" spans="1:254" ht="12.75" customHeight="1" x14ac:dyDescent="0.2">
      <c r="A984" s="32"/>
      <c r="B984" s="32"/>
      <c r="C984" s="32"/>
      <c r="D984" s="32"/>
      <c r="E984" s="3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</row>
    <row r="985" spans="1:254" ht="12.75" customHeight="1" x14ac:dyDescent="0.2">
      <c r="A985" s="32"/>
      <c r="B985" s="32"/>
      <c r="C985" s="32"/>
      <c r="D985" s="32"/>
      <c r="E985" s="3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</row>
    <row r="986" spans="1:254" ht="12.75" customHeight="1" x14ac:dyDescent="0.2">
      <c r="A986" s="32"/>
      <c r="B986" s="32"/>
      <c r="C986" s="32"/>
      <c r="D986" s="32"/>
      <c r="E986" s="3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</row>
    <row r="987" spans="1:254" ht="12.75" customHeight="1" x14ac:dyDescent="0.2">
      <c r="A987" s="32"/>
      <c r="B987" s="32"/>
      <c r="C987" s="32"/>
      <c r="D987" s="32"/>
      <c r="E987" s="3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</row>
    <row r="988" spans="1:254" ht="12.75" customHeight="1" x14ac:dyDescent="0.2">
      <c r="A988" s="32"/>
      <c r="B988" s="32"/>
      <c r="C988" s="32"/>
      <c r="D988" s="32"/>
      <c r="E988" s="3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</row>
    <row r="989" spans="1:254" ht="12.75" customHeight="1" x14ac:dyDescent="0.2">
      <c r="A989" s="32"/>
      <c r="B989" s="32"/>
      <c r="C989" s="32"/>
      <c r="D989" s="32"/>
      <c r="E989" s="3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</row>
  </sheetData>
  <sheetProtection password="DF9F" sheet="1" objects="1" scenarios="1" formatCells="0" formatColumns="0" formatRows="0" insertColumns="0" insertRows="0" insertHyperlinks="0" deleteColumns="0" deleteRows="0"/>
  <hyperlinks>
    <hyperlink ref="E4" r:id="rId1"/>
    <hyperlink ref="E7" r:id="rId2"/>
    <hyperlink ref="E8" r:id="rId3"/>
    <hyperlink ref="E9" r:id="rId4"/>
    <hyperlink ref="E12" r:id="rId5"/>
    <hyperlink ref="E13" r:id="rId6"/>
    <hyperlink ref="E15" r:id="rId7"/>
    <hyperlink ref="E16" r:id="rId8"/>
    <hyperlink ref="E17" r:id="rId9"/>
    <hyperlink ref="E18" r:id="rId10"/>
  </hyperlinks>
  <pageMargins left="0.7" right="0.7" top="0.75" bottom="0.75" header="0" footer="0"/>
  <pageSetup orientation="landscape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5"/>
  <sheetViews>
    <sheetView windowProtection="1" topLeftCell="A7" workbookViewId="0">
      <selection activeCell="H19" sqref="H19"/>
    </sheetView>
  </sheetViews>
  <sheetFormatPr baseColWidth="10" defaultColWidth="14.42578125" defaultRowHeight="15" customHeight="1" x14ac:dyDescent="0.2"/>
  <cols>
    <col min="1" max="1" width="32.28515625" customWidth="1"/>
    <col min="2" max="2" width="12.85546875" customWidth="1"/>
    <col min="5" max="5" width="27.28515625" customWidth="1"/>
  </cols>
  <sheetData>
    <row r="1" spans="1:5" ht="15" customHeight="1" x14ac:dyDescent="0.2">
      <c r="A1" s="1" t="s">
        <v>514</v>
      </c>
      <c r="B1" s="2"/>
      <c r="C1" s="2" t="s">
        <v>2</v>
      </c>
      <c r="D1" s="2" t="s">
        <v>3</v>
      </c>
      <c r="E1" s="2" t="s">
        <v>4</v>
      </c>
    </row>
    <row r="2" spans="1:5" ht="15" customHeight="1" x14ac:dyDescent="0.2">
      <c r="A2" s="34" t="s">
        <v>515</v>
      </c>
      <c r="B2" s="34" t="s">
        <v>18</v>
      </c>
      <c r="C2" s="34" t="s">
        <v>59</v>
      </c>
      <c r="D2" s="34" t="s">
        <v>13</v>
      </c>
      <c r="E2" s="16" t="s">
        <v>516</v>
      </c>
    </row>
    <row r="3" spans="1:5" ht="15" customHeight="1" x14ac:dyDescent="0.2">
      <c r="A3" s="8" t="s">
        <v>517</v>
      </c>
      <c r="B3" s="8" t="s">
        <v>23</v>
      </c>
      <c r="C3" s="8" t="s">
        <v>24</v>
      </c>
      <c r="D3" s="8" t="s">
        <v>26</v>
      </c>
      <c r="E3" s="35" t="s">
        <v>518</v>
      </c>
    </row>
    <row r="4" spans="1:5" ht="15" customHeight="1" x14ac:dyDescent="0.2">
      <c r="A4" s="34" t="s">
        <v>519</v>
      </c>
      <c r="B4" s="34" t="s">
        <v>11</v>
      </c>
      <c r="C4" s="34" t="s">
        <v>16</v>
      </c>
      <c r="D4" s="34" t="s">
        <v>28</v>
      </c>
      <c r="E4" s="16" t="s">
        <v>520</v>
      </c>
    </row>
    <row r="5" spans="1:5" ht="15" customHeight="1" x14ac:dyDescent="0.2">
      <c r="A5" s="8" t="s">
        <v>521</v>
      </c>
      <c r="B5" s="8" t="s">
        <v>18</v>
      </c>
      <c r="C5" s="8" t="s">
        <v>59</v>
      </c>
      <c r="D5" s="8" t="s">
        <v>13</v>
      </c>
      <c r="E5" s="35" t="s">
        <v>522</v>
      </c>
    </row>
    <row r="6" spans="1:5" ht="15" customHeight="1" x14ac:dyDescent="0.2">
      <c r="A6" s="8" t="s">
        <v>523</v>
      </c>
      <c r="B6" s="8" t="s">
        <v>18</v>
      </c>
      <c r="C6" s="8" t="s">
        <v>85</v>
      </c>
      <c r="D6" s="8" t="s">
        <v>65</v>
      </c>
      <c r="E6" s="35" t="s">
        <v>524</v>
      </c>
    </row>
    <row r="7" spans="1:5" ht="15" customHeight="1" x14ac:dyDescent="0.2">
      <c r="A7" s="34" t="s">
        <v>525</v>
      </c>
      <c r="B7" s="34" t="s">
        <v>23</v>
      </c>
      <c r="C7" s="34" t="s">
        <v>24</v>
      </c>
      <c r="D7" s="34" t="s">
        <v>33</v>
      </c>
      <c r="E7" s="16" t="s">
        <v>526</v>
      </c>
    </row>
    <row r="8" spans="1:5" ht="15" customHeight="1" x14ac:dyDescent="0.2">
      <c r="A8" s="8" t="s">
        <v>527</v>
      </c>
      <c r="B8" s="8" t="s">
        <v>18</v>
      </c>
      <c r="C8" s="8" t="s">
        <v>85</v>
      </c>
      <c r="D8" s="8" t="s">
        <v>13</v>
      </c>
      <c r="E8" s="36" t="s">
        <v>528</v>
      </c>
    </row>
    <row r="9" spans="1:5" ht="15" customHeight="1" x14ac:dyDescent="0.2">
      <c r="A9" s="8" t="s">
        <v>529</v>
      </c>
      <c r="B9" s="8" t="s">
        <v>11</v>
      </c>
      <c r="C9" s="8" t="s">
        <v>16</v>
      </c>
      <c r="D9" s="8" t="s">
        <v>33</v>
      </c>
      <c r="E9" s="36" t="s">
        <v>530</v>
      </c>
    </row>
    <row r="10" spans="1:5" ht="15" customHeight="1" x14ac:dyDescent="0.2">
      <c r="A10" s="34" t="s">
        <v>531</v>
      </c>
      <c r="B10" s="34" t="s">
        <v>18</v>
      </c>
      <c r="C10" s="34" t="s">
        <v>75</v>
      </c>
      <c r="D10" s="34" t="s">
        <v>33</v>
      </c>
      <c r="E10" s="16" t="s">
        <v>532</v>
      </c>
    </row>
    <row r="11" spans="1:5" ht="15" customHeight="1" x14ac:dyDescent="0.2">
      <c r="A11" s="8" t="s">
        <v>533</v>
      </c>
      <c r="B11" s="8" t="s">
        <v>18</v>
      </c>
      <c r="C11" s="8" t="s">
        <v>241</v>
      </c>
      <c r="D11" s="8" t="s">
        <v>28</v>
      </c>
      <c r="E11" s="35" t="s">
        <v>534</v>
      </c>
    </row>
    <row r="12" spans="1:5" ht="15" customHeight="1" x14ac:dyDescent="0.2">
      <c r="A12" s="42" t="s">
        <v>535</v>
      </c>
      <c r="B12" s="42" t="s">
        <v>18</v>
      </c>
      <c r="C12" s="42" t="s">
        <v>59</v>
      </c>
      <c r="D12" s="42" t="s">
        <v>21</v>
      </c>
      <c r="E12" s="43" t="s">
        <v>536</v>
      </c>
    </row>
    <row r="13" spans="1:5" ht="15" customHeight="1" x14ac:dyDescent="0.2">
      <c r="A13" s="44" t="s">
        <v>594</v>
      </c>
      <c r="B13" s="45" t="s">
        <v>18</v>
      </c>
      <c r="C13" s="45" t="s">
        <v>168</v>
      </c>
      <c r="D13" s="45" t="s">
        <v>28</v>
      </c>
      <c r="E13" s="45"/>
    </row>
    <row r="14" spans="1:5" ht="15" customHeight="1" x14ac:dyDescent="0.2">
      <c r="A14" s="44" t="s">
        <v>595</v>
      </c>
      <c r="B14" s="44" t="s">
        <v>18</v>
      </c>
      <c r="C14" s="44" t="s">
        <v>19</v>
      </c>
      <c r="D14" s="44" t="s">
        <v>33</v>
      </c>
      <c r="E14" s="49" t="s">
        <v>598</v>
      </c>
    </row>
    <row r="15" spans="1:5" ht="15" customHeight="1" x14ac:dyDescent="0.2">
      <c r="A15" s="44" t="s">
        <v>636</v>
      </c>
      <c r="B15" s="44" t="s">
        <v>18</v>
      </c>
      <c r="C15" s="44" t="s">
        <v>19</v>
      </c>
      <c r="D15" s="44" t="s">
        <v>65</v>
      </c>
      <c r="E15" s="44"/>
    </row>
  </sheetData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4" r:id="rId12"/>
  </hyperlinks>
  <pageMargins left="0.7" right="0.7" top="0.75" bottom="0.75" header="0.3" footer="0.3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966"/>
  <sheetViews>
    <sheetView windowProtection="1" topLeftCell="A19" workbookViewId="0">
      <selection activeCell="G35" sqref="G35"/>
    </sheetView>
  </sheetViews>
  <sheetFormatPr baseColWidth="10" defaultColWidth="14.42578125" defaultRowHeight="15" customHeight="1" x14ac:dyDescent="0.2"/>
  <cols>
    <col min="1" max="1" width="50.28515625" customWidth="1"/>
    <col min="2" max="2" width="32.28515625" customWidth="1"/>
    <col min="3" max="3" width="12.85546875" customWidth="1"/>
    <col min="4" max="11" width="12.28515625" customWidth="1"/>
    <col min="12" max="24" width="16" customWidth="1"/>
  </cols>
  <sheetData>
    <row r="1" spans="1:4" ht="12.75" customHeight="1" x14ac:dyDescent="0.2">
      <c r="A1" s="37" t="s">
        <v>537</v>
      </c>
      <c r="B1" s="37" t="s">
        <v>4</v>
      </c>
      <c r="C1" s="37" t="s">
        <v>1</v>
      </c>
      <c r="D1" s="37" t="s">
        <v>2</v>
      </c>
    </row>
    <row r="2" spans="1:4" ht="12.75" customHeight="1" x14ac:dyDescent="0.2">
      <c r="A2" s="9" t="s">
        <v>538</v>
      </c>
      <c r="B2" s="16" t="s">
        <v>539</v>
      </c>
      <c r="C2" s="34" t="s">
        <v>18</v>
      </c>
      <c r="D2" s="34" t="s">
        <v>19</v>
      </c>
    </row>
    <row r="3" spans="1:4" ht="12.75" customHeight="1" x14ac:dyDescent="0.2">
      <c r="A3" s="9" t="s">
        <v>540</v>
      </c>
      <c r="B3" s="16" t="s">
        <v>541</v>
      </c>
      <c r="C3" s="34" t="s">
        <v>11</v>
      </c>
      <c r="D3" s="34" t="s">
        <v>57</v>
      </c>
    </row>
    <row r="4" spans="1:4" ht="12.75" customHeight="1" x14ac:dyDescent="0.2">
      <c r="A4" s="9" t="s">
        <v>542</v>
      </c>
      <c r="B4" s="16" t="s">
        <v>543</v>
      </c>
      <c r="C4" s="34" t="s">
        <v>11</v>
      </c>
      <c r="D4" s="34" t="s">
        <v>544</v>
      </c>
    </row>
    <row r="5" spans="1:4" ht="12.75" customHeight="1" x14ac:dyDescent="0.2">
      <c r="A5" s="9" t="s">
        <v>545</v>
      </c>
      <c r="B5" s="16" t="s">
        <v>546</v>
      </c>
      <c r="C5" s="34" t="s">
        <v>11</v>
      </c>
      <c r="D5" s="34" t="s">
        <v>45</v>
      </c>
    </row>
    <row r="6" spans="1:4" ht="12.75" customHeight="1" x14ac:dyDescent="0.2">
      <c r="A6" s="10" t="s">
        <v>547</v>
      </c>
      <c r="B6" s="16" t="s">
        <v>548</v>
      </c>
      <c r="C6" s="34" t="s">
        <v>11</v>
      </c>
      <c r="D6" s="34" t="s">
        <v>45</v>
      </c>
    </row>
    <row r="7" spans="1:4" ht="12.75" customHeight="1" x14ac:dyDescent="0.2">
      <c r="A7" s="37" t="s">
        <v>549</v>
      </c>
      <c r="B7" s="37" t="s">
        <v>4</v>
      </c>
      <c r="C7" s="37" t="s">
        <v>1</v>
      </c>
      <c r="D7" s="37" t="s">
        <v>2</v>
      </c>
    </row>
    <row r="8" spans="1:4" ht="12.75" customHeight="1" x14ac:dyDescent="0.2">
      <c r="A8" s="9" t="s">
        <v>550</v>
      </c>
      <c r="B8" s="16" t="s">
        <v>551</v>
      </c>
      <c r="C8" s="34" t="s">
        <v>18</v>
      </c>
      <c r="D8" s="34" t="s">
        <v>59</v>
      </c>
    </row>
    <row r="9" spans="1:4" ht="12.75" customHeight="1" x14ac:dyDescent="0.2">
      <c r="A9" s="9" t="s">
        <v>552</v>
      </c>
      <c r="B9" s="16" t="s">
        <v>553</v>
      </c>
      <c r="C9" s="34" t="s">
        <v>18</v>
      </c>
      <c r="D9" s="34" t="s">
        <v>59</v>
      </c>
    </row>
    <row r="10" spans="1:4" ht="12.75" customHeight="1" x14ac:dyDescent="0.2">
      <c r="A10" s="12" t="s">
        <v>554</v>
      </c>
      <c r="B10" s="16" t="s">
        <v>555</v>
      </c>
      <c r="C10" s="34" t="s">
        <v>18</v>
      </c>
      <c r="D10" s="34" t="s">
        <v>19</v>
      </c>
    </row>
    <row r="11" spans="1:4" ht="12.75" customHeight="1" x14ac:dyDescent="0.2">
      <c r="A11" s="10" t="s">
        <v>556</v>
      </c>
      <c r="B11" s="16" t="s">
        <v>557</v>
      </c>
      <c r="C11" s="34" t="s">
        <v>18</v>
      </c>
      <c r="D11" s="34" t="s">
        <v>85</v>
      </c>
    </row>
    <row r="12" spans="1:4" ht="12.75" customHeight="1" x14ac:dyDescent="0.2">
      <c r="A12" s="9" t="s">
        <v>558</v>
      </c>
      <c r="B12" s="16" t="s">
        <v>559</v>
      </c>
      <c r="C12" s="34" t="s">
        <v>11</v>
      </c>
      <c r="D12" s="34" t="s">
        <v>12</v>
      </c>
    </row>
    <row r="13" spans="1:4" ht="12.75" customHeight="1" x14ac:dyDescent="0.2">
      <c r="A13" s="10" t="s">
        <v>560</v>
      </c>
      <c r="B13" s="16" t="s">
        <v>561</v>
      </c>
      <c r="C13" s="34" t="s">
        <v>11</v>
      </c>
      <c r="D13" s="34" t="s">
        <v>12</v>
      </c>
    </row>
    <row r="14" spans="1:4" ht="12.75" customHeight="1" x14ac:dyDescent="0.2">
      <c r="A14" s="9" t="s">
        <v>542</v>
      </c>
      <c r="B14" s="16" t="s">
        <v>543</v>
      </c>
      <c r="C14" s="34" t="s">
        <v>11</v>
      </c>
      <c r="D14" s="34" t="s">
        <v>544</v>
      </c>
    </row>
    <row r="15" spans="1:4" ht="12.75" customHeight="1" x14ac:dyDescent="0.2">
      <c r="A15" s="9" t="s">
        <v>562</v>
      </c>
      <c r="B15" s="16" t="s">
        <v>563</v>
      </c>
      <c r="C15" s="34" t="s">
        <v>11</v>
      </c>
      <c r="D15" s="34" t="s">
        <v>16</v>
      </c>
    </row>
    <row r="16" spans="1:4" ht="12.75" customHeight="1" x14ac:dyDescent="0.2">
      <c r="A16" s="9" t="s">
        <v>564</v>
      </c>
      <c r="B16" s="16" t="s">
        <v>565</v>
      </c>
      <c r="C16" s="34" t="s">
        <v>11</v>
      </c>
      <c r="D16" s="34" t="s">
        <v>39</v>
      </c>
    </row>
    <row r="17" spans="1:4" ht="12.75" customHeight="1" x14ac:dyDescent="0.2">
      <c r="A17" s="9" t="s">
        <v>566</v>
      </c>
      <c r="B17" s="16" t="s">
        <v>567</v>
      </c>
      <c r="C17" s="34" t="s">
        <v>11</v>
      </c>
      <c r="D17" s="34" t="s">
        <v>45</v>
      </c>
    </row>
    <row r="18" spans="1:4" ht="12.75" customHeight="1" x14ac:dyDescent="0.2">
      <c r="A18" s="10" t="s">
        <v>568</v>
      </c>
      <c r="B18" s="16" t="s">
        <v>569</v>
      </c>
      <c r="C18" s="34" t="s">
        <v>11</v>
      </c>
      <c r="D18" s="34" t="s">
        <v>262</v>
      </c>
    </row>
    <row r="19" spans="1:4" ht="12.75" customHeight="1" x14ac:dyDescent="0.2">
      <c r="A19" s="9" t="s">
        <v>570</v>
      </c>
      <c r="B19" s="16" t="s">
        <v>571</v>
      </c>
      <c r="C19" s="34" t="s">
        <v>18</v>
      </c>
      <c r="D19" s="34" t="s">
        <v>85</v>
      </c>
    </row>
    <row r="20" spans="1:4" ht="15" customHeight="1" x14ac:dyDescent="0.2">
      <c r="A20" s="38" t="s">
        <v>572</v>
      </c>
      <c r="B20" s="16" t="s">
        <v>573</v>
      </c>
      <c r="C20" s="34" t="s">
        <v>11</v>
      </c>
      <c r="D20" s="34" t="s">
        <v>12</v>
      </c>
    </row>
    <row r="21" spans="1:4" ht="15" customHeight="1" x14ac:dyDescent="0.2">
      <c r="A21" s="9" t="s">
        <v>574</v>
      </c>
      <c r="B21" s="16" t="s">
        <v>575</v>
      </c>
      <c r="C21" s="34" t="s">
        <v>11</v>
      </c>
      <c r="D21" s="34" t="s">
        <v>16</v>
      </c>
    </row>
    <row r="22" spans="1:4" ht="15" customHeight="1" x14ac:dyDescent="0.2">
      <c r="A22" s="9" t="s">
        <v>576</v>
      </c>
      <c r="B22" s="16" t="s">
        <v>577</v>
      </c>
      <c r="C22" s="34" t="s">
        <v>11</v>
      </c>
      <c r="D22" s="34" t="s">
        <v>16</v>
      </c>
    </row>
    <row r="23" spans="1:4" ht="15" customHeight="1" x14ac:dyDescent="0.2">
      <c r="A23" s="9" t="s">
        <v>578</v>
      </c>
      <c r="B23" s="16" t="s">
        <v>579</v>
      </c>
      <c r="C23" s="34" t="s">
        <v>11</v>
      </c>
      <c r="D23" s="34" t="s">
        <v>39</v>
      </c>
    </row>
    <row r="24" spans="1:4" ht="15" customHeight="1" x14ac:dyDescent="0.2">
      <c r="A24" s="10" t="s">
        <v>580</v>
      </c>
      <c r="B24" s="16" t="s">
        <v>581</v>
      </c>
      <c r="C24" s="34" t="s">
        <v>11</v>
      </c>
      <c r="D24" s="34" t="s">
        <v>139</v>
      </c>
    </row>
    <row r="25" spans="1:4" ht="12.75" customHeight="1" x14ac:dyDescent="0.2">
      <c r="A25" s="9" t="s">
        <v>582</v>
      </c>
      <c r="B25" s="16" t="s">
        <v>583</v>
      </c>
      <c r="C25" s="34" t="s">
        <v>584</v>
      </c>
      <c r="D25" s="39"/>
    </row>
    <row r="26" spans="1:4" ht="15" customHeight="1" x14ac:dyDescent="0.2">
      <c r="A26" s="37" t="s">
        <v>585</v>
      </c>
      <c r="B26" s="37" t="s">
        <v>4</v>
      </c>
      <c r="C26" s="37" t="s">
        <v>1</v>
      </c>
      <c r="D26" s="37" t="s">
        <v>2</v>
      </c>
    </row>
    <row r="27" spans="1:4" ht="12.75" customHeight="1" x14ac:dyDescent="0.2">
      <c r="A27" s="12" t="s">
        <v>554</v>
      </c>
      <c r="B27" s="16" t="s">
        <v>555</v>
      </c>
      <c r="C27" s="34" t="s">
        <v>18</v>
      </c>
      <c r="D27" s="34" t="s">
        <v>19</v>
      </c>
    </row>
    <row r="28" spans="1:4" ht="12.75" customHeight="1" x14ac:dyDescent="0.2">
      <c r="A28" s="12" t="s">
        <v>586</v>
      </c>
      <c r="B28" s="16" t="s">
        <v>224</v>
      </c>
      <c r="C28" s="34" t="s">
        <v>18</v>
      </c>
      <c r="D28" s="34" t="s">
        <v>59</v>
      </c>
    </row>
    <row r="29" spans="1:4" ht="12.75" customHeight="1" x14ac:dyDescent="0.2">
      <c r="A29" s="9" t="s">
        <v>587</v>
      </c>
      <c r="B29" s="16" t="s">
        <v>561</v>
      </c>
      <c r="C29" s="34" t="s">
        <v>11</v>
      </c>
      <c r="D29" s="34" t="s">
        <v>12</v>
      </c>
    </row>
    <row r="30" spans="1:4" ht="14.25" customHeight="1" x14ac:dyDescent="0.2">
      <c r="A30" s="9" t="s">
        <v>588</v>
      </c>
      <c r="B30" s="40" t="s">
        <v>561</v>
      </c>
      <c r="C30" s="34" t="s">
        <v>11</v>
      </c>
      <c r="D30" s="34" t="s">
        <v>12</v>
      </c>
    </row>
    <row r="31" spans="1:4" ht="12.75" customHeight="1" x14ac:dyDescent="0.2">
      <c r="A31" s="9" t="s">
        <v>542</v>
      </c>
      <c r="B31" s="16" t="s">
        <v>543</v>
      </c>
      <c r="C31" s="34" t="s">
        <v>11</v>
      </c>
      <c r="D31" s="34" t="s">
        <v>544</v>
      </c>
    </row>
    <row r="32" spans="1:4" ht="12.75" x14ac:dyDescent="0.2">
      <c r="A32" s="9" t="s">
        <v>570</v>
      </c>
      <c r="B32" s="16" t="s">
        <v>571</v>
      </c>
      <c r="C32" s="34" t="s">
        <v>18</v>
      </c>
      <c r="D32" s="34" t="s">
        <v>85</v>
      </c>
    </row>
    <row r="33" spans="1:4" ht="12.75" customHeight="1" x14ac:dyDescent="0.2">
      <c r="A33" s="38" t="s">
        <v>572</v>
      </c>
      <c r="B33" s="16" t="s">
        <v>573</v>
      </c>
      <c r="C33" s="34" t="s">
        <v>11</v>
      </c>
      <c r="D33" s="34" t="s">
        <v>12</v>
      </c>
    </row>
    <row r="34" spans="1:4" ht="12.75" customHeight="1" x14ac:dyDescent="0.2">
      <c r="A34" s="9" t="s">
        <v>578</v>
      </c>
      <c r="B34" s="16" t="s">
        <v>579</v>
      </c>
      <c r="C34" s="34" t="s">
        <v>11</v>
      </c>
      <c r="D34" s="34" t="s">
        <v>39</v>
      </c>
    </row>
    <row r="35" spans="1:4" ht="12.75" customHeight="1" x14ac:dyDescent="0.2">
      <c r="A35" s="38" t="s">
        <v>589</v>
      </c>
      <c r="B35" s="16" t="s">
        <v>590</v>
      </c>
      <c r="C35" s="34" t="s">
        <v>11</v>
      </c>
      <c r="D35" s="34" t="s">
        <v>591</v>
      </c>
    </row>
    <row r="36" spans="1:4" ht="15" customHeight="1" x14ac:dyDescent="0.2">
      <c r="A36" s="41" t="s">
        <v>592</v>
      </c>
      <c r="B36" s="21" t="s">
        <v>593</v>
      </c>
      <c r="C36" s="34" t="s">
        <v>11</v>
      </c>
      <c r="D36" s="34" t="s">
        <v>57</v>
      </c>
    </row>
    <row r="37" spans="1:4" ht="12.75" customHeight="1" x14ac:dyDescent="0.2">
      <c r="A37" s="23"/>
    </row>
    <row r="38" spans="1:4" ht="12.75" customHeight="1" x14ac:dyDescent="0.2">
      <c r="A38" s="23"/>
    </row>
    <row r="39" spans="1:4" ht="12.75" customHeight="1" x14ac:dyDescent="0.2">
      <c r="A39" s="23"/>
    </row>
    <row r="40" spans="1:4" ht="12.75" customHeight="1" x14ac:dyDescent="0.2">
      <c r="A40" s="23"/>
    </row>
    <row r="41" spans="1:4" ht="12.75" customHeight="1" x14ac:dyDescent="0.2">
      <c r="A41" s="23"/>
    </row>
    <row r="42" spans="1:4" ht="12.75" customHeight="1" x14ac:dyDescent="0.2">
      <c r="A42" s="23"/>
    </row>
    <row r="43" spans="1:4" ht="12.75" customHeight="1" x14ac:dyDescent="0.2">
      <c r="A43" s="23"/>
    </row>
    <row r="44" spans="1:4" ht="12.75" customHeight="1" x14ac:dyDescent="0.2">
      <c r="A44" s="23"/>
    </row>
    <row r="45" spans="1:4" ht="12.75" customHeight="1" x14ac:dyDescent="0.2">
      <c r="A45" s="23"/>
    </row>
    <row r="46" spans="1:4" ht="12.75" customHeight="1" x14ac:dyDescent="0.2">
      <c r="A46" s="23"/>
    </row>
    <row r="47" spans="1:4" ht="12.75" customHeight="1" x14ac:dyDescent="0.2">
      <c r="A47" s="23"/>
    </row>
    <row r="48" spans="1:4" ht="12.75" customHeight="1" x14ac:dyDescent="0.2">
      <c r="A48" s="23"/>
    </row>
    <row r="49" spans="1:1" ht="12.75" customHeight="1" x14ac:dyDescent="0.2">
      <c r="A49" s="23"/>
    </row>
    <row r="50" spans="1:1" ht="12.75" customHeight="1" x14ac:dyDescent="0.2">
      <c r="A50" s="23"/>
    </row>
    <row r="51" spans="1:1" ht="12.75" customHeight="1" x14ac:dyDescent="0.2">
      <c r="A51" s="23"/>
    </row>
    <row r="52" spans="1:1" ht="12.75" customHeight="1" x14ac:dyDescent="0.2">
      <c r="A52" s="23"/>
    </row>
    <row r="53" spans="1:1" ht="12.75" customHeight="1" x14ac:dyDescent="0.2">
      <c r="A53" s="23"/>
    </row>
    <row r="54" spans="1:1" ht="12.75" customHeight="1" x14ac:dyDescent="0.2">
      <c r="A54" s="23"/>
    </row>
    <row r="55" spans="1:1" ht="12.75" customHeight="1" x14ac:dyDescent="0.2">
      <c r="A55" s="23"/>
    </row>
    <row r="56" spans="1:1" ht="12.75" customHeight="1" x14ac:dyDescent="0.2">
      <c r="A56" s="23"/>
    </row>
    <row r="57" spans="1:1" ht="12.75" customHeight="1" x14ac:dyDescent="0.2">
      <c r="A57" s="23"/>
    </row>
    <row r="58" spans="1:1" ht="12.75" customHeight="1" x14ac:dyDescent="0.2">
      <c r="A58" s="23"/>
    </row>
    <row r="59" spans="1:1" ht="12.75" customHeight="1" x14ac:dyDescent="0.2">
      <c r="A59" s="23"/>
    </row>
    <row r="60" spans="1:1" ht="12.75" customHeight="1" x14ac:dyDescent="0.2">
      <c r="A60" s="23"/>
    </row>
    <row r="61" spans="1:1" ht="12.75" customHeight="1" x14ac:dyDescent="0.2">
      <c r="A61" s="23"/>
    </row>
    <row r="62" spans="1:1" ht="12.75" customHeight="1" x14ac:dyDescent="0.2">
      <c r="A62" s="23"/>
    </row>
    <row r="63" spans="1:1" ht="12.75" customHeight="1" x14ac:dyDescent="0.2">
      <c r="A63" s="23"/>
    </row>
    <row r="64" spans="1:1" ht="12.75" customHeight="1" x14ac:dyDescent="0.2">
      <c r="A64" s="23"/>
    </row>
    <row r="65" spans="1:1" ht="12.75" customHeight="1" x14ac:dyDescent="0.2">
      <c r="A65" s="23"/>
    </row>
    <row r="66" spans="1:1" ht="12.75" customHeight="1" x14ac:dyDescent="0.2">
      <c r="A66" s="23"/>
    </row>
    <row r="67" spans="1:1" ht="12.75" customHeight="1" x14ac:dyDescent="0.2">
      <c r="A67" s="23"/>
    </row>
    <row r="68" spans="1:1" ht="12.75" customHeight="1" x14ac:dyDescent="0.2">
      <c r="A68" s="23"/>
    </row>
    <row r="69" spans="1:1" ht="12.75" customHeight="1" x14ac:dyDescent="0.2">
      <c r="A69" s="23"/>
    </row>
    <row r="70" spans="1:1" ht="12.75" customHeight="1" x14ac:dyDescent="0.2">
      <c r="A70" s="23"/>
    </row>
    <row r="71" spans="1:1" ht="12.75" customHeight="1" x14ac:dyDescent="0.2">
      <c r="A71" s="23"/>
    </row>
    <row r="72" spans="1:1" ht="12.75" customHeight="1" x14ac:dyDescent="0.2">
      <c r="A72" s="23"/>
    </row>
    <row r="73" spans="1:1" ht="12.75" customHeight="1" x14ac:dyDescent="0.2">
      <c r="A73" s="23"/>
    </row>
    <row r="74" spans="1:1" ht="12.75" customHeight="1" x14ac:dyDescent="0.2">
      <c r="A74" s="23"/>
    </row>
    <row r="75" spans="1:1" ht="12.75" customHeight="1" x14ac:dyDescent="0.2">
      <c r="A75" s="23"/>
    </row>
    <row r="76" spans="1:1" ht="12.75" customHeight="1" x14ac:dyDescent="0.2">
      <c r="A76" s="23"/>
    </row>
    <row r="77" spans="1:1" ht="12.75" customHeight="1" x14ac:dyDescent="0.2">
      <c r="A77" s="23"/>
    </row>
    <row r="78" spans="1:1" ht="12.75" customHeight="1" x14ac:dyDescent="0.2">
      <c r="A78" s="23"/>
    </row>
    <row r="79" spans="1:1" ht="12.75" customHeight="1" x14ac:dyDescent="0.2">
      <c r="A79" s="23"/>
    </row>
    <row r="80" spans="1:1" ht="12.75" customHeight="1" x14ac:dyDescent="0.2">
      <c r="A80" s="23"/>
    </row>
    <row r="81" spans="1:1" ht="12.75" customHeight="1" x14ac:dyDescent="0.2">
      <c r="A81" s="23"/>
    </row>
    <row r="82" spans="1:1" ht="12.75" customHeight="1" x14ac:dyDescent="0.2">
      <c r="A82" s="23"/>
    </row>
    <row r="83" spans="1:1" ht="12.75" customHeight="1" x14ac:dyDescent="0.2">
      <c r="A83" s="23"/>
    </row>
    <row r="84" spans="1:1" ht="12.75" customHeight="1" x14ac:dyDescent="0.2">
      <c r="A84" s="23"/>
    </row>
    <row r="85" spans="1:1" ht="12.75" customHeight="1" x14ac:dyDescent="0.2">
      <c r="A85" s="23"/>
    </row>
    <row r="86" spans="1:1" ht="12.75" customHeight="1" x14ac:dyDescent="0.2">
      <c r="A86" s="23"/>
    </row>
    <row r="87" spans="1:1" ht="12.75" customHeight="1" x14ac:dyDescent="0.2">
      <c r="A87" s="23"/>
    </row>
    <row r="88" spans="1:1" ht="12.75" customHeight="1" x14ac:dyDescent="0.2">
      <c r="A88" s="23"/>
    </row>
    <row r="89" spans="1:1" ht="12.75" customHeight="1" x14ac:dyDescent="0.2">
      <c r="A89" s="23"/>
    </row>
    <row r="90" spans="1:1" ht="12.75" customHeight="1" x14ac:dyDescent="0.2">
      <c r="A90" s="23"/>
    </row>
    <row r="91" spans="1:1" ht="12.75" customHeight="1" x14ac:dyDescent="0.2">
      <c r="A91" s="23"/>
    </row>
    <row r="92" spans="1:1" ht="12.75" customHeight="1" x14ac:dyDescent="0.2">
      <c r="A92" s="23"/>
    </row>
    <row r="93" spans="1:1" ht="12.75" customHeight="1" x14ac:dyDescent="0.2">
      <c r="A93" s="23"/>
    </row>
    <row r="94" spans="1:1" ht="12.75" customHeight="1" x14ac:dyDescent="0.2">
      <c r="A94" s="23"/>
    </row>
    <row r="95" spans="1:1" ht="12.75" customHeight="1" x14ac:dyDescent="0.2">
      <c r="A95" s="23"/>
    </row>
    <row r="96" spans="1:1" ht="12.75" customHeight="1" x14ac:dyDescent="0.2">
      <c r="A96" s="23"/>
    </row>
    <row r="97" spans="1:1" ht="12.75" customHeight="1" x14ac:dyDescent="0.2">
      <c r="A97" s="23"/>
    </row>
    <row r="98" spans="1:1" ht="12.75" customHeight="1" x14ac:dyDescent="0.2">
      <c r="A98" s="23"/>
    </row>
    <row r="99" spans="1:1" ht="12.75" customHeight="1" x14ac:dyDescent="0.2">
      <c r="A99" s="23"/>
    </row>
    <row r="100" spans="1:1" ht="12.75" customHeight="1" x14ac:dyDescent="0.2">
      <c r="A100" s="23"/>
    </row>
    <row r="101" spans="1:1" ht="12.75" customHeight="1" x14ac:dyDescent="0.2">
      <c r="A101" s="23"/>
    </row>
    <row r="102" spans="1:1" ht="12.75" customHeight="1" x14ac:dyDescent="0.2">
      <c r="A102" s="23"/>
    </row>
    <row r="103" spans="1:1" ht="12.75" customHeight="1" x14ac:dyDescent="0.2">
      <c r="A103" s="23"/>
    </row>
    <row r="104" spans="1:1" ht="12.75" customHeight="1" x14ac:dyDescent="0.2">
      <c r="A104" s="23"/>
    </row>
    <row r="105" spans="1:1" ht="12.75" customHeight="1" x14ac:dyDescent="0.2">
      <c r="A105" s="23"/>
    </row>
    <row r="106" spans="1:1" ht="12.75" customHeight="1" x14ac:dyDescent="0.2">
      <c r="A106" s="23"/>
    </row>
    <row r="107" spans="1:1" ht="12.75" customHeight="1" x14ac:dyDescent="0.2">
      <c r="A107" s="23"/>
    </row>
    <row r="108" spans="1:1" ht="12.75" customHeight="1" x14ac:dyDescent="0.2">
      <c r="A108" s="23"/>
    </row>
    <row r="109" spans="1:1" ht="12.75" customHeight="1" x14ac:dyDescent="0.2">
      <c r="A109" s="23"/>
    </row>
    <row r="110" spans="1:1" ht="12.75" customHeight="1" x14ac:dyDescent="0.2">
      <c r="A110" s="23"/>
    </row>
    <row r="111" spans="1:1" ht="12.75" customHeight="1" x14ac:dyDescent="0.2">
      <c r="A111" s="23"/>
    </row>
    <row r="112" spans="1:1" ht="12.75" customHeight="1" x14ac:dyDescent="0.2">
      <c r="A112" s="23"/>
    </row>
    <row r="113" spans="1:1" ht="12.75" customHeight="1" x14ac:dyDescent="0.2">
      <c r="A113" s="23"/>
    </row>
    <row r="114" spans="1:1" ht="12.75" customHeight="1" x14ac:dyDescent="0.2">
      <c r="A114" s="23"/>
    </row>
    <row r="115" spans="1:1" ht="12.75" customHeight="1" x14ac:dyDescent="0.2">
      <c r="A115" s="23"/>
    </row>
    <row r="116" spans="1:1" ht="12.75" customHeight="1" x14ac:dyDescent="0.2">
      <c r="A116" s="23"/>
    </row>
    <row r="117" spans="1:1" ht="12.75" customHeight="1" x14ac:dyDescent="0.2">
      <c r="A117" s="23"/>
    </row>
    <row r="118" spans="1:1" ht="12.75" customHeight="1" x14ac:dyDescent="0.2">
      <c r="A118" s="23"/>
    </row>
    <row r="119" spans="1:1" ht="12.75" customHeight="1" x14ac:dyDescent="0.2">
      <c r="A119" s="23"/>
    </row>
    <row r="120" spans="1:1" ht="12.75" customHeight="1" x14ac:dyDescent="0.2">
      <c r="A120" s="23"/>
    </row>
    <row r="121" spans="1:1" ht="12.75" customHeight="1" x14ac:dyDescent="0.2">
      <c r="A121" s="23"/>
    </row>
    <row r="122" spans="1:1" ht="12.75" customHeight="1" x14ac:dyDescent="0.2">
      <c r="A122" s="23"/>
    </row>
    <row r="123" spans="1:1" ht="12.75" customHeight="1" x14ac:dyDescent="0.2">
      <c r="A123" s="23"/>
    </row>
    <row r="124" spans="1:1" ht="12.75" customHeight="1" x14ac:dyDescent="0.2">
      <c r="A124" s="23"/>
    </row>
    <row r="125" spans="1:1" ht="12.75" customHeight="1" x14ac:dyDescent="0.2">
      <c r="A125" s="23"/>
    </row>
    <row r="126" spans="1:1" ht="12.75" customHeight="1" x14ac:dyDescent="0.2">
      <c r="A126" s="23"/>
    </row>
    <row r="127" spans="1:1" ht="12.75" customHeight="1" x14ac:dyDescent="0.2">
      <c r="A127" s="23"/>
    </row>
    <row r="128" spans="1:1" ht="12.75" customHeight="1" x14ac:dyDescent="0.2">
      <c r="A128" s="23"/>
    </row>
    <row r="129" spans="1:1" ht="12.75" customHeight="1" x14ac:dyDescent="0.2">
      <c r="A129" s="23"/>
    </row>
    <row r="130" spans="1:1" ht="12.75" customHeight="1" x14ac:dyDescent="0.2">
      <c r="A130" s="23"/>
    </row>
    <row r="131" spans="1:1" ht="12.75" customHeight="1" x14ac:dyDescent="0.2">
      <c r="A131" s="23"/>
    </row>
    <row r="132" spans="1:1" ht="12.75" customHeight="1" x14ac:dyDescent="0.2">
      <c r="A132" s="23"/>
    </row>
    <row r="133" spans="1:1" ht="12.75" customHeight="1" x14ac:dyDescent="0.2">
      <c r="A133" s="23"/>
    </row>
    <row r="134" spans="1:1" ht="12.75" customHeight="1" x14ac:dyDescent="0.2">
      <c r="A134" s="23"/>
    </row>
    <row r="135" spans="1:1" ht="12.75" customHeight="1" x14ac:dyDescent="0.2">
      <c r="A135" s="23"/>
    </row>
    <row r="136" spans="1:1" ht="12.75" customHeight="1" x14ac:dyDescent="0.2">
      <c r="A136" s="23"/>
    </row>
    <row r="137" spans="1:1" ht="12.75" customHeight="1" x14ac:dyDescent="0.2">
      <c r="A137" s="23"/>
    </row>
    <row r="138" spans="1:1" ht="12.75" customHeight="1" x14ac:dyDescent="0.2">
      <c r="A138" s="23"/>
    </row>
    <row r="139" spans="1:1" ht="12.75" customHeight="1" x14ac:dyDescent="0.2">
      <c r="A139" s="23"/>
    </row>
    <row r="140" spans="1:1" ht="12.75" customHeight="1" x14ac:dyDescent="0.2">
      <c r="A140" s="23"/>
    </row>
    <row r="141" spans="1:1" ht="12.75" customHeight="1" x14ac:dyDescent="0.2">
      <c r="A141" s="23"/>
    </row>
    <row r="142" spans="1:1" ht="12.75" customHeight="1" x14ac:dyDescent="0.2">
      <c r="A142" s="23"/>
    </row>
    <row r="143" spans="1:1" ht="12.75" customHeight="1" x14ac:dyDescent="0.2">
      <c r="A143" s="23"/>
    </row>
    <row r="144" spans="1:1" ht="12.75" customHeight="1" x14ac:dyDescent="0.2">
      <c r="A144" s="23"/>
    </row>
    <row r="145" spans="1:1" ht="12.75" customHeight="1" x14ac:dyDescent="0.2">
      <c r="A145" s="23"/>
    </row>
    <row r="146" spans="1:1" ht="12.75" customHeight="1" x14ac:dyDescent="0.2">
      <c r="A146" s="23"/>
    </row>
    <row r="147" spans="1:1" ht="12.75" customHeight="1" x14ac:dyDescent="0.2">
      <c r="A147" s="23"/>
    </row>
    <row r="148" spans="1:1" ht="12.75" customHeight="1" x14ac:dyDescent="0.2">
      <c r="A148" s="23"/>
    </row>
    <row r="149" spans="1:1" ht="12.75" customHeight="1" x14ac:dyDescent="0.2">
      <c r="A149" s="23"/>
    </row>
    <row r="150" spans="1:1" ht="12.75" customHeight="1" x14ac:dyDescent="0.2">
      <c r="A150" s="23"/>
    </row>
    <row r="151" spans="1:1" ht="12.75" customHeight="1" x14ac:dyDescent="0.2">
      <c r="A151" s="23"/>
    </row>
    <row r="152" spans="1:1" ht="12.75" customHeight="1" x14ac:dyDescent="0.2">
      <c r="A152" s="23"/>
    </row>
    <row r="153" spans="1:1" ht="12.75" customHeight="1" x14ac:dyDescent="0.2">
      <c r="A153" s="23"/>
    </row>
    <row r="154" spans="1:1" ht="12.75" customHeight="1" x14ac:dyDescent="0.2">
      <c r="A154" s="23"/>
    </row>
    <row r="155" spans="1:1" ht="12.75" customHeight="1" x14ac:dyDescent="0.2">
      <c r="A155" s="23"/>
    </row>
    <row r="156" spans="1:1" ht="12.75" customHeight="1" x14ac:dyDescent="0.2">
      <c r="A156" s="23"/>
    </row>
    <row r="157" spans="1:1" ht="12.75" customHeight="1" x14ac:dyDescent="0.2">
      <c r="A157" s="23"/>
    </row>
    <row r="158" spans="1:1" ht="12.75" customHeight="1" x14ac:dyDescent="0.2">
      <c r="A158" s="23"/>
    </row>
    <row r="159" spans="1:1" ht="12.75" customHeight="1" x14ac:dyDescent="0.2">
      <c r="A159" s="23"/>
    </row>
    <row r="160" spans="1:1" ht="12.75" customHeight="1" x14ac:dyDescent="0.2">
      <c r="A160" s="23"/>
    </row>
    <row r="161" spans="1:1" ht="12.75" customHeight="1" x14ac:dyDescent="0.2">
      <c r="A161" s="23"/>
    </row>
    <row r="162" spans="1:1" ht="12.75" customHeight="1" x14ac:dyDescent="0.2">
      <c r="A162" s="23"/>
    </row>
    <row r="163" spans="1:1" ht="12.75" customHeight="1" x14ac:dyDescent="0.2">
      <c r="A163" s="23"/>
    </row>
    <row r="164" spans="1:1" ht="12.75" customHeight="1" x14ac:dyDescent="0.2">
      <c r="A164" s="23"/>
    </row>
    <row r="165" spans="1:1" ht="12.75" customHeight="1" x14ac:dyDescent="0.2">
      <c r="A165" s="23"/>
    </row>
    <row r="166" spans="1:1" ht="12.75" customHeight="1" x14ac:dyDescent="0.2">
      <c r="A166" s="23"/>
    </row>
    <row r="167" spans="1:1" ht="12.75" customHeight="1" x14ac:dyDescent="0.2">
      <c r="A167" s="23"/>
    </row>
    <row r="168" spans="1:1" ht="12.75" customHeight="1" x14ac:dyDescent="0.2">
      <c r="A168" s="23"/>
    </row>
    <row r="169" spans="1:1" ht="12.75" customHeight="1" x14ac:dyDescent="0.2">
      <c r="A169" s="23"/>
    </row>
    <row r="170" spans="1:1" ht="12.75" customHeight="1" x14ac:dyDescent="0.2">
      <c r="A170" s="23"/>
    </row>
    <row r="171" spans="1:1" ht="12.75" customHeight="1" x14ac:dyDescent="0.2">
      <c r="A171" s="23"/>
    </row>
    <row r="172" spans="1:1" ht="12.75" customHeight="1" x14ac:dyDescent="0.2">
      <c r="A172" s="23"/>
    </row>
    <row r="173" spans="1:1" ht="12.75" customHeight="1" x14ac:dyDescent="0.2">
      <c r="A173" s="23"/>
    </row>
    <row r="174" spans="1:1" ht="12.75" customHeight="1" x14ac:dyDescent="0.2">
      <c r="A174" s="23"/>
    </row>
    <row r="175" spans="1:1" ht="12.75" customHeight="1" x14ac:dyDescent="0.2">
      <c r="A175" s="23"/>
    </row>
    <row r="176" spans="1:1" ht="12.75" customHeight="1" x14ac:dyDescent="0.2">
      <c r="A176" s="23"/>
    </row>
    <row r="177" spans="1:1" ht="12.75" customHeight="1" x14ac:dyDescent="0.2">
      <c r="A177" s="23"/>
    </row>
    <row r="178" spans="1:1" ht="12.75" customHeight="1" x14ac:dyDescent="0.2">
      <c r="A178" s="23"/>
    </row>
    <row r="179" spans="1:1" ht="12.75" customHeight="1" x14ac:dyDescent="0.2">
      <c r="A179" s="23"/>
    </row>
    <row r="180" spans="1:1" ht="12.75" customHeight="1" x14ac:dyDescent="0.2">
      <c r="A180" s="23"/>
    </row>
    <row r="181" spans="1:1" ht="12.75" customHeight="1" x14ac:dyDescent="0.2">
      <c r="A181" s="23"/>
    </row>
    <row r="182" spans="1:1" ht="12.75" customHeight="1" x14ac:dyDescent="0.2">
      <c r="A182" s="23"/>
    </row>
    <row r="183" spans="1:1" ht="12.75" customHeight="1" x14ac:dyDescent="0.2">
      <c r="A183" s="23"/>
    </row>
    <row r="184" spans="1:1" ht="12.75" customHeight="1" x14ac:dyDescent="0.2">
      <c r="A184" s="23"/>
    </row>
    <row r="185" spans="1:1" ht="12.75" customHeight="1" x14ac:dyDescent="0.2">
      <c r="A185" s="23"/>
    </row>
    <row r="186" spans="1:1" ht="12.75" customHeight="1" x14ac:dyDescent="0.2">
      <c r="A186" s="23"/>
    </row>
    <row r="187" spans="1:1" ht="12.75" customHeight="1" x14ac:dyDescent="0.2">
      <c r="A187" s="23"/>
    </row>
    <row r="188" spans="1:1" ht="12.75" customHeight="1" x14ac:dyDescent="0.2">
      <c r="A188" s="23"/>
    </row>
    <row r="189" spans="1:1" ht="12.75" customHeight="1" x14ac:dyDescent="0.2">
      <c r="A189" s="23"/>
    </row>
    <row r="190" spans="1:1" ht="12.75" customHeight="1" x14ac:dyDescent="0.2">
      <c r="A190" s="23"/>
    </row>
    <row r="191" spans="1:1" ht="12.75" customHeight="1" x14ac:dyDescent="0.2">
      <c r="A191" s="23"/>
    </row>
    <row r="192" spans="1:1" ht="12.75" customHeight="1" x14ac:dyDescent="0.2">
      <c r="A192" s="23"/>
    </row>
    <row r="193" spans="1:1" ht="12.75" customHeight="1" x14ac:dyDescent="0.2">
      <c r="A193" s="23"/>
    </row>
    <row r="194" spans="1:1" ht="12.75" customHeight="1" x14ac:dyDescent="0.2">
      <c r="A194" s="23"/>
    </row>
    <row r="195" spans="1:1" ht="12.75" customHeight="1" x14ac:dyDescent="0.2">
      <c r="A195" s="23"/>
    </row>
    <row r="196" spans="1:1" ht="12.75" customHeight="1" x14ac:dyDescent="0.2">
      <c r="A196" s="23"/>
    </row>
    <row r="197" spans="1:1" ht="12.75" customHeight="1" x14ac:dyDescent="0.2">
      <c r="A197" s="23"/>
    </row>
    <row r="198" spans="1:1" ht="12.75" customHeight="1" x14ac:dyDescent="0.2">
      <c r="A198" s="23"/>
    </row>
    <row r="199" spans="1:1" ht="12.75" customHeight="1" x14ac:dyDescent="0.2">
      <c r="A199" s="23"/>
    </row>
    <row r="200" spans="1:1" ht="12.75" customHeight="1" x14ac:dyDescent="0.2">
      <c r="A200" s="23"/>
    </row>
    <row r="201" spans="1:1" ht="12.75" customHeight="1" x14ac:dyDescent="0.2">
      <c r="A201" s="23"/>
    </row>
    <row r="202" spans="1:1" ht="12.75" customHeight="1" x14ac:dyDescent="0.2">
      <c r="A202" s="23"/>
    </row>
    <row r="203" spans="1:1" ht="12.75" customHeight="1" x14ac:dyDescent="0.2">
      <c r="A203" s="23"/>
    </row>
    <row r="204" spans="1:1" ht="12.75" customHeight="1" x14ac:dyDescent="0.2">
      <c r="A204" s="23"/>
    </row>
    <row r="205" spans="1:1" ht="12.75" customHeight="1" x14ac:dyDescent="0.2">
      <c r="A205" s="23"/>
    </row>
    <row r="206" spans="1:1" ht="12.75" customHeight="1" x14ac:dyDescent="0.2">
      <c r="A206" s="23"/>
    </row>
    <row r="207" spans="1:1" ht="12.75" customHeight="1" x14ac:dyDescent="0.2">
      <c r="A207" s="23"/>
    </row>
    <row r="208" spans="1:1" ht="12.75" customHeight="1" x14ac:dyDescent="0.2">
      <c r="A208" s="23"/>
    </row>
    <row r="209" spans="1:1" ht="12.75" customHeight="1" x14ac:dyDescent="0.2">
      <c r="A209" s="23"/>
    </row>
    <row r="210" spans="1:1" ht="12.75" customHeight="1" x14ac:dyDescent="0.2">
      <c r="A210" s="23"/>
    </row>
    <row r="211" spans="1:1" ht="12.75" customHeight="1" x14ac:dyDescent="0.2">
      <c r="A211" s="23"/>
    </row>
    <row r="212" spans="1:1" ht="12.75" customHeight="1" x14ac:dyDescent="0.2">
      <c r="A212" s="23"/>
    </row>
    <row r="213" spans="1:1" ht="12.75" customHeight="1" x14ac:dyDescent="0.2">
      <c r="A213" s="23"/>
    </row>
    <row r="214" spans="1:1" ht="12.75" customHeight="1" x14ac:dyDescent="0.2">
      <c r="A214" s="23"/>
    </row>
    <row r="215" spans="1:1" ht="12.75" customHeight="1" x14ac:dyDescent="0.2">
      <c r="A215" s="23"/>
    </row>
    <row r="216" spans="1:1" ht="12.75" customHeight="1" x14ac:dyDescent="0.2">
      <c r="A216" s="23"/>
    </row>
    <row r="217" spans="1:1" ht="12.75" customHeight="1" x14ac:dyDescent="0.2">
      <c r="A217" s="23"/>
    </row>
    <row r="218" spans="1:1" ht="12.75" customHeight="1" x14ac:dyDescent="0.2">
      <c r="A218" s="23"/>
    </row>
    <row r="219" spans="1:1" ht="12.75" customHeight="1" x14ac:dyDescent="0.2">
      <c r="A219" s="23"/>
    </row>
    <row r="220" spans="1:1" ht="12.75" customHeight="1" x14ac:dyDescent="0.2">
      <c r="A220" s="23"/>
    </row>
    <row r="221" spans="1:1" ht="12.75" customHeight="1" x14ac:dyDescent="0.2">
      <c r="A221" s="23"/>
    </row>
    <row r="222" spans="1:1" ht="12.75" customHeight="1" x14ac:dyDescent="0.2">
      <c r="A222" s="23"/>
    </row>
    <row r="223" spans="1:1" ht="12.75" customHeight="1" x14ac:dyDescent="0.2">
      <c r="A223" s="23"/>
    </row>
    <row r="224" spans="1:1" ht="12.75" customHeight="1" x14ac:dyDescent="0.2">
      <c r="A224" s="23"/>
    </row>
    <row r="225" spans="1:1" ht="12.75" customHeight="1" x14ac:dyDescent="0.2">
      <c r="A225" s="23"/>
    </row>
    <row r="226" spans="1:1" ht="12.75" customHeight="1" x14ac:dyDescent="0.2">
      <c r="A226" s="23"/>
    </row>
    <row r="227" spans="1:1" ht="12.75" customHeight="1" x14ac:dyDescent="0.2">
      <c r="A227" s="23"/>
    </row>
    <row r="228" spans="1:1" ht="12.75" customHeight="1" x14ac:dyDescent="0.2">
      <c r="A228" s="23"/>
    </row>
    <row r="229" spans="1:1" ht="12.75" customHeight="1" x14ac:dyDescent="0.2">
      <c r="A229" s="23"/>
    </row>
    <row r="230" spans="1:1" ht="12.75" customHeight="1" x14ac:dyDescent="0.2">
      <c r="A230" s="23"/>
    </row>
    <row r="231" spans="1:1" ht="12.75" customHeight="1" x14ac:dyDescent="0.2">
      <c r="A231" s="23"/>
    </row>
    <row r="232" spans="1:1" ht="12.75" customHeight="1" x14ac:dyDescent="0.2">
      <c r="A232" s="23"/>
    </row>
    <row r="233" spans="1:1" ht="12.75" customHeight="1" x14ac:dyDescent="0.2">
      <c r="A233" s="23"/>
    </row>
    <row r="234" spans="1:1" ht="12.75" customHeight="1" x14ac:dyDescent="0.2">
      <c r="A234" s="23"/>
    </row>
    <row r="235" spans="1:1" ht="12.75" customHeight="1" x14ac:dyDescent="0.2">
      <c r="A235" s="23"/>
    </row>
    <row r="236" spans="1:1" ht="12.75" customHeight="1" x14ac:dyDescent="0.2">
      <c r="A236" s="23"/>
    </row>
    <row r="237" spans="1:1" ht="12.75" customHeight="1" x14ac:dyDescent="0.2">
      <c r="A237" s="23"/>
    </row>
    <row r="238" spans="1:1" ht="12.75" customHeight="1" x14ac:dyDescent="0.2">
      <c r="A238" s="23"/>
    </row>
    <row r="239" spans="1:1" ht="12.75" customHeight="1" x14ac:dyDescent="0.2">
      <c r="A239" s="23"/>
    </row>
    <row r="240" spans="1:1" ht="12.75" customHeight="1" x14ac:dyDescent="0.2">
      <c r="A240" s="23"/>
    </row>
    <row r="241" spans="1:1" ht="12.75" customHeight="1" x14ac:dyDescent="0.2">
      <c r="A241" s="23"/>
    </row>
    <row r="242" spans="1:1" ht="12.75" customHeight="1" x14ac:dyDescent="0.2">
      <c r="A242" s="23"/>
    </row>
    <row r="243" spans="1:1" ht="12.75" customHeight="1" x14ac:dyDescent="0.2">
      <c r="A243" s="23"/>
    </row>
    <row r="244" spans="1:1" ht="12.75" customHeight="1" x14ac:dyDescent="0.2">
      <c r="A244" s="23"/>
    </row>
    <row r="245" spans="1:1" ht="12.75" customHeight="1" x14ac:dyDescent="0.2">
      <c r="A245" s="23"/>
    </row>
    <row r="246" spans="1:1" ht="12.75" customHeight="1" x14ac:dyDescent="0.2">
      <c r="A246" s="23"/>
    </row>
    <row r="247" spans="1:1" ht="12.75" customHeight="1" x14ac:dyDescent="0.2">
      <c r="A247" s="23"/>
    </row>
    <row r="248" spans="1:1" ht="12.75" customHeight="1" x14ac:dyDescent="0.2">
      <c r="A248" s="23"/>
    </row>
    <row r="249" spans="1:1" ht="12.75" customHeight="1" x14ac:dyDescent="0.2">
      <c r="A249" s="23"/>
    </row>
    <row r="250" spans="1:1" ht="12.75" customHeight="1" x14ac:dyDescent="0.2">
      <c r="A250" s="23"/>
    </row>
    <row r="251" spans="1:1" ht="12.75" customHeight="1" x14ac:dyDescent="0.2">
      <c r="A251" s="23"/>
    </row>
    <row r="252" spans="1:1" ht="12.75" customHeight="1" x14ac:dyDescent="0.2">
      <c r="A252" s="23"/>
    </row>
    <row r="253" spans="1:1" ht="12.75" customHeight="1" x14ac:dyDescent="0.2">
      <c r="A253" s="23"/>
    </row>
    <row r="254" spans="1:1" ht="12.75" customHeight="1" x14ac:dyDescent="0.2">
      <c r="A254" s="23"/>
    </row>
    <row r="255" spans="1:1" ht="12.75" customHeight="1" x14ac:dyDescent="0.2">
      <c r="A255" s="23"/>
    </row>
    <row r="256" spans="1:1" ht="12.75" customHeight="1" x14ac:dyDescent="0.2">
      <c r="A256" s="23"/>
    </row>
    <row r="257" spans="1:1" ht="12.75" customHeight="1" x14ac:dyDescent="0.2">
      <c r="A257" s="23"/>
    </row>
    <row r="258" spans="1:1" ht="12.75" customHeight="1" x14ac:dyDescent="0.2">
      <c r="A258" s="23"/>
    </row>
    <row r="259" spans="1:1" ht="12.75" customHeight="1" x14ac:dyDescent="0.2">
      <c r="A259" s="23"/>
    </row>
    <row r="260" spans="1:1" ht="12.75" customHeight="1" x14ac:dyDescent="0.2">
      <c r="A260" s="23"/>
    </row>
    <row r="261" spans="1:1" ht="12.75" customHeight="1" x14ac:dyDescent="0.2">
      <c r="A261" s="23"/>
    </row>
    <row r="262" spans="1:1" ht="12.75" customHeight="1" x14ac:dyDescent="0.2">
      <c r="A262" s="23"/>
    </row>
    <row r="263" spans="1:1" ht="12.75" customHeight="1" x14ac:dyDescent="0.2">
      <c r="A263" s="23"/>
    </row>
    <row r="264" spans="1:1" ht="12.75" customHeight="1" x14ac:dyDescent="0.2">
      <c r="A264" s="23"/>
    </row>
    <row r="265" spans="1:1" ht="12.75" customHeight="1" x14ac:dyDescent="0.2">
      <c r="A265" s="23"/>
    </row>
    <row r="266" spans="1:1" ht="12.75" customHeight="1" x14ac:dyDescent="0.2">
      <c r="A266" s="23"/>
    </row>
    <row r="267" spans="1:1" ht="12.75" customHeight="1" x14ac:dyDescent="0.2">
      <c r="A267" s="23"/>
    </row>
    <row r="268" spans="1:1" ht="12.75" customHeight="1" x14ac:dyDescent="0.2">
      <c r="A268" s="23"/>
    </row>
    <row r="269" spans="1:1" ht="12.75" customHeight="1" x14ac:dyDescent="0.2">
      <c r="A269" s="23"/>
    </row>
    <row r="270" spans="1:1" ht="12.75" customHeight="1" x14ac:dyDescent="0.2">
      <c r="A270" s="23"/>
    </row>
    <row r="271" spans="1:1" ht="12.75" customHeight="1" x14ac:dyDescent="0.2">
      <c r="A271" s="23"/>
    </row>
    <row r="272" spans="1:1" ht="12.75" customHeight="1" x14ac:dyDescent="0.2">
      <c r="A272" s="23"/>
    </row>
    <row r="273" spans="1:1" ht="12.75" customHeight="1" x14ac:dyDescent="0.2">
      <c r="A273" s="23"/>
    </row>
    <row r="274" spans="1:1" ht="12.75" customHeight="1" x14ac:dyDescent="0.2">
      <c r="A274" s="23"/>
    </row>
    <row r="275" spans="1:1" ht="12.75" customHeight="1" x14ac:dyDescent="0.2">
      <c r="A275" s="23"/>
    </row>
    <row r="276" spans="1:1" ht="12.75" customHeight="1" x14ac:dyDescent="0.2">
      <c r="A276" s="23"/>
    </row>
    <row r="277" spans="1:1" ht="12.75" customHeight="1" x14ac:dyDescent="0.2">
      <c r="A277" s="23"/>
    </row>
    <row r="278" spans="1:1" ht="12.75" customHeight="1" x14ac:dyDescent="0.2">
      <c r="A278" s="23"/>
    </row>
    <row r="279" spans="1:1" ht="12.75" customHeight="1" x14ac:dyDescent="0.2">
      <c r="A279" s="23"/>
    </row>
    <row r="280" spans="1:1" ht="12.75" customHeight="1" x14ac:dyDescent="0.2">
      <c r="A280" s="23"/>
    </row>
    <row r="281" spans="1:1" ht="12.75" customHeight="1" x14ac:dyDescent="0.2">
      <c r="A281" s="23"/>
    </row>
    <row r="282" spans="1:1" ht="12.75" customHeight="1" x14ac:dyDescent="0.2">
      <c r="A282" s="23"/>
    </row>
    <row r="283" spans="1:1" ht="12.75" customHeight="1" x14ac:dyDescent="0.2">
      <c r="A283" s="23"/>
    </row>
    <row r="284" spans="1:1" ht="12.75" customHeight="1" x14ac:dyDescent="0.2">
      <c r="A284" s="23"/>
    </row>
    <row r="285" spans="1:1" ht="12.75" customHeight="1" x14ac:dyDescent="0.2">
      <c r="A285" s="23"/>
    </row>
    <row r="286" spans="1:1" ht="12.75" customHeight="1" x14ac:dyDescent="0.2">
      <c r="A286" s="23"/>
    </row>
    <row r="287" spans="1:1" ht="12.75" customHeight="1" x14ac:dyDescent="0.2">
      <c r="A287" s="23"/>
    </row>
    <row r="288" spans="1:1" ht="12.75" customHeight="1" x14ac:dyDescent="0.2">
      <c r="A288" s="23"/>
    </row>
    <row r="289" spans="1:1" ht="12.75" customHeight="1" x14ac:dyDescent="0.2">
      <c r="A289" s="23"/>
    </row>
    <row r="290" spans="1:1" ht="12.75" customHeight="1" x14ac:dyDescent="0.2">
      <c r="A290" s="23"/>
    </row>
    <row r="291" spans="1:1" ht="12.75" customHeight="1" x14ac:dyDescent="0.2">
      <c r="A291" s="23"/>
    </row>
    <row r="292" spans="1:1" ht="12.75" customHeight="1" x14ac:dyDescent="0.2">
      <c r="A292" s="23"/>
    </row>
    <row r="293" spans="1:1" ht="12.75" customHeight="1" x14ac:dyDescent="0.2">
      <c r="A293" s="23"/>
    </row>
    <row r="294" spans="1:1" ht="12.75" customHeight="1" x14ac:dyDescent="0.2">
      <c r="A294" s="23"/>
    </row>
    <row r="295" spans="1:1" ht="12.75" customHeight="1" x14ac:dyDescent="0.2">
      <c r="A295" s="23"/>
    </row>
    <row r="296" spans="1:1" ht="12.75" customHeight="1" x14ac:dyDescent="0.2">
      <c r="A296" s="23"/>
    </row>
    <row r="297" spans="1:1" ht="12.75" customHeight="1" x14ac:dyDescent="0.2">
      <c r="A297" s="23"/>
    </row>
    <row r="298" spans="1:1" ht="12.75" customHeight="1" x14ac:dyDescent="0.2">
      <c r="A298" s="23"/>
    </row>
    <row r="299" spans="1:1" ht="12.75" customHeight="1" x14ac:dyDescent="0.2">
      <c r="A299" s="23"/>
    </row>
    <row r="300" spans="1:1" ht="12.75" customHeight="1" x14ac:dyDescent="0.2">
      <c r="A300" s="23"/>
    </row>
    <row r="301" spans="1:1" ht="12.75" customHeight="1" x14ac:dyDescent="0.2">
      <c r="A301" s="23"/>
    </row>
    <row r="302" spans="1:1" ht="12.75" customHeight="1" x14ac:dyDescent="0.2">
      <c r="A302" s="23"/>
    </row>
    <row r="303" spans="1:1" ht="12.75" customHeight="1" x14ac:dyDescent="0.2">
      <c r="A303" s="23"/>
    </row>
    <row r="304" spans="1:1" ht="12.75" customHeight="1" x14ac:dyDescent="0.2">
      <c r="A304" s="23"/>
    </row>
    <row r="305" spans="1:1" ht="12.75" customHeight="1" x14ac:dyDescent="0.2">
      <c r="A305" s="23"/>
    </row>
    <row r="306" spans="1:1" ht="12.75" customHeight="1" x14ac:dyDescent="0.2">
      <c r="A306" s="23"/>
    </row>
    <row r="307" spans="1:1" ht="12.75" customHeight="1" x14ac:dyDescent="0.2">
      <c r="A307" s="23"/>
    </row>
    <row r="308" spans="1:1" ht="12.75" customHeight="1" x14ac:dyDescent="0.2">
      <c r="A308" s="23"/>
    </row>
    <row r="309" spans="1:1" ht="12.75" customHeight="1" x14ac:dyDescent="0.2">
      <c r="A309" s="23"/>
    </row>
    <row r="310" spans="1:1" ht="12.75" customHeight="1" x14ac:dyDescent="0.2">
      <c r="A310" s="23"/>
    </row>
    <row r="311" spans="1:1" ht="12.75" customHeight="1" x14ac:dyDescent="0.2">
      <c r="A311" s="23"/>
    </row>
    <row r="312" spans="1:1" ht="12.75" customHeight="1" x14ac:dyDescent="0.2">
      <c r="A312" s="23"/>
    </row>
    <row r="313" spans="1:1" ht="12.75" customHeight="1" x14ac:dyDescent="0.2">
      <c r="A313" s="23"/>
    </row>
    <row r="314" spans="1:1" ht="12.75" customHeight="1" x14ac:dyDescent="0.2">
      <c r="A314" s="23"/>
    </row>
    <row r="315" spans="1:1" ht="12.75" customHeight="1" x14ac:dyDescent="0.2">
      <c r="A315" s="23"/>
    </row>
    <row r="316" spans="1:1" ht="12.75" customHeight="1" x14ac:dyDescent="0.2">
      <c r="A316" s="23"/>
    </row>
    <row r="317" spans="1:1" ht="12.75" customHeight="1" x14ac:dyDescent="0.2">
      <c r="A317" s="23"/>
    </row>
    <row r="318" spans="1:1" ht="12.75" customHeight="1" x14ac:dyDescent="0.2">
      <c r="A318" s="23"/>
    </row>
    <row r="319" spans="1:1" ht="12.75" customHeight="1" x14ac:dyDescent="0.2">
      <c r="A319" s="23"/>
    </row>
    <row r="320" spans="1:1" ht="12.75" customHeight="1" x14ac:dyDescent="0.2">
      <c r="A320" s="23"/>
    </row>
    <row r="321" spans="1:1" ht="12.75" customHeight="1" x14ac:dyDescent="0.2">
      <c r="A321" s="23"/>
    </row>
    <row r="322" spans="1:1" ht="12.75" customHeight="1" x14ac:dyDescent="0.2">
      <c r="A322" s="23"/>
    </row>
    <row r="323" spans="1:1" ht="12.75" customHeight="1" x14ac:dyDescent="0.2">
      <c r="A323" s="23"/>
    </row>
    <row r="324" spans="1:1" ht="12.75" customHeight="1" x14ac:dyDescent="0.2">
      <c r="A324" s="23"/>
    </row>
    <row r="325" spans="1:1" ht="12.75" customHeight="1" x14ac:dyDescent="0.2">
      <c r="A325" s="23"/>
    </row>
    <row r="326" spans="1:1" ht="12.75" customHeight="1" x14ac:dyDescent="0.2">
      <c r="A326" s="23"/>
    </row>
    <row r="327" spans="1:1" ht="12.75" customHeight="1" x14ac:dyDescent="0.2">
      <c r="A327" s="23"/>
    </row>
    <row r="328" spans="1:1" ht="12.75" customHeight="1" x14ac:dyDescent="0.2">
      <c r="A328" s="23"/>
    </row>
    <row r="329" spans="1:1" ht="12.75" customHeight="1" x14ac:dyDescent="0.2">
      <c r="A329" s="23"/>
    </row>
    <row r="330" spans="1:1" ht="12.75" customHeight="1" x14ac:dyDescent="0.2">
      <c r="A330" s="23"/>
    </row>
    <row r="331" spans="1:1" ht="12.75" customHeight="1" x14ac:dyDescent="0.2">
      <c r="A331" s="23"/>
    </row>
    <row r="332" spans="1:1" ht="12.75" customHeight="1" x14ac:dyDescent="0.2">
      <c r="A332" s="23"/>
    </row>
    <row r="333" spans="1:1" ht="12.75" customHeight="1" x14ac:dyDescent="0.2">
      <c r="A333" s="23"/>
    </row>
    <row r="334" spans="1:1" ht="12.75" customHeight="1" x14ac:dyDescent="0.2">
      <c r="A334" s="23"/>
    </row>
    <row r="335" spans="1:1" ht="12.75" customHeight="1" x14ac:dyDescent="0.2">
      <c r="A335" s="23"/>
    </row>
    <row r="336" spans="1:1" ht="12.75" customHeight="1" x14ac:dyDescent="0.2">
      <c r="A336" s="23"/>
    </row>
    <row r="337" spans="1:1" ht="12.75" customHeight="1" x14ac:dyDescent="0.2">
      <c r="A337" s="23"/>
    </row>
    <row r="338" spans="1:1" ht="12.75" customHeight="1" x14ac:dyDescent="0.2">
      <c r="A338" s="23"/>
    </row>
    <row r="339" spans="1:1" ht="12.75" customHeight="1" x14ac:dyDescent="0.2">
      <c r="A339" s="23"/>
    </row>
    <row r="340" spans="1:1" ht="12.75" customHeight="1" x14ac:dyDescent="0.2">
      <c r="A340" s="23"/>
    </row>
    <row r="341" spans="1:1" ht="12.75" customHeight="1" x14ac:dyDescent="0.2">
      <c r="A341" s="23"/>
    </row>
    <row r="342" spans="1:1" ht="12.75" customHeight="1" x14ac:dyDescent="0.2">
      <c r="A342" s="23"/>
    </row>
    <row r="343" spans="1:1" ht="12.75" customHeight="1" x14ac:dyDescent="0.2">
      <c r="A343" s="23"/>
    </row>
    <row r="344" spans="1:1" ht="12.75" customHeight="1" x14ac:dyDescent="0.2">
      <c r="A344" s="23"/>
    </row>
    <row r="345" spans="1:1" ht="12.75" customHeight="1" x14ac:dyDescent="0.2">
      <c r="A345" s="23"/>
    </row>
    <row r="346" spans="1:1" ht="12.75" customHeight="1" x14ac:dyDescent="0.2">
      <c r="A346" s="23"/>
    </row>
    <row r="347" spans="1:1" ht="12.75" customHeight="1" x14ac:dyDescent="0.2">
      <c r="A347" s="23"/>
    </row>
    <row r="348" spans="1:1" ht="12.75" customHeight="1" x14ac:dyDescent="0.2">
      <c r="A348" s="23"/>
    </row>
    <row r="349" spans="1:1" ht="12.75" customHeight="1" x14ac:dyDescent="0.2">
      <c r="A349" s="23"/>
    </row>
    <row r="350" spans="1:1" ht="12.75" customHeight="1" x14ac:dyDescent="0.2">
      <c r="A350" s="23"/>
    </row>
    <row r="351" spans="1:1" ht="12.75" customHeight="1" x14ac:dyDescent="0.2">
      <c r="A351" s="23"/>
    </row>
    <row r="352" spans="1:1" ht="12.75" customHeight="1" x14ac:dyDescent="0.2">
      <c r="A352" s="23"/>
    </row>
    <row r="353" spans="1:1" ht="12.75" customHeight="1" x14ac:dyDescent="0.2">
      <c r="A353" s="23"/>
    </row>
    <row r="354" spans="1:1" ht="12.75" customHeight="1" x14ac:dyDescent="0.2">
      <c r="A354" s="23"/>
    </row>
    <row r="355" spans="1:1" ht="12.75" customHeight="1" x14ac:dyDescent="0.2">
      <c r="A355" s="23"/>
    </row>
    <row r="356" spans="1:1" ht="12.75" customHeight="1" x14ac:dyDescent="0.2">
      <c r="A356" s="23"/>
    </row>
    <row r="357" spans="1:1" ht="12.75" customHeight="1" x14ac:dyDescent="0.2">
      <c r="A357" s="23"/>
    </row>
    <row r="358" spans="1:1" ht="12.75" customHeight="1" x14ac:dyDescent="0.2">
      <c r="A358" s="23"/>
    </row>
    <row r="359" spans="1:1" ht="12.75" customHeight="1" x14ac:dyDescent="0.2">
      <c r="A359" s="23"/>
    </row>
    <row r="360" spans="1:1" ht="12.75" customHeight="1" x14ac:dyDescent="0.2">
      <c r="A360" s="23"/>
    </row>
    <row r="361" spans="1:1" ht="12.75" customHeight="1" x14ac:dyDescent="0.2">
      <c r="A361" s="23"/>
    </row>
    <row r="362" spans="1:1" ht="12.75" customHeight="1" x14ac:dyDescent="0.2">
      <c r="A362" s="23"/>
    </row>
    <row r="363" spans="1:1" ht="12.75" customHeight="1" x14ac:dyDescent="0.2">
      <c r="A363" s="23"/>
    </row>
    <row r="364" spans="1:1" ht="12.75" customHeight="1" x14ac:dyDescent="0.2">
      <c r="A364" s="23"/>
    </row>
    <row r="365" spans="1:1" ht="12.75" customHeight="1" x14ac:dyDescent="0.2">
      <c r="A365" s="23"/>
    </row>
    <row r="366" spans="1:1" ht="12.75" customHeight="1" x14ac:dyDescent="0.2">
      <c r="A366" s="23"/>
    </row>
    <row r="367" spans="1:1" ht="12.75" customHeight="1" x14ac:dyDescent="0.2">
      <c r="A367" s="23"/>
    </row>
    <row r="368" spans="1:1" ht="12.75" customHeight="1" x14ac:dyDescent="0.2">
      <c r="A368" s="23"/>
    </row>
    <row r="369" spans="1:1" ht="12.75" customHeight="1" x14ac:dyDescent="0.2">
      <c r="A369" s="23"/>
    </row>
    <row r="370" spans="1:1" ht="12.75" customHeight="1" x14ac:dyDescent="0.2">
      <c r="A370" s="23"/>
    </row>
    <row r="371" spans="1:1" ht="12.75" customHeight="1" x14ac:dyDescent="0.2">
      <c r="A371" s="23"/>
    </row>
    <row r="372" spans="1:1" ht="12.75" customHeight="1" x14ac:dyDescent="0.2">
      <c r="A372" s="23"/>
    </row>
    <row r="373" spans="1:1" ht="12.75" customHeight="1" x14ac:dyDescent="0.2">
      <c r="A373" s="23"/>
    </row>
    <row r="374" spans="1:1" ht="12.75" customHeight="1" x14ac:dyDescent="0.2">
      <c r="A374" s="23"/>
    </row>
    <row r="375" spans="1:1" ht="12.75" customHeight="1" x14ac:dyDescent="0.2">
      <c r="A375" s="23"/>
    </row>
    <row r="376" spans="1:1" ht="12.75" customHeight="1" x14ac:dyDescent="0.2">
      <c r="A376" s="23"/>
    </row>
    <row r="377" spans="1:1" ht="12.75" customHeight="1" x14ac:dyDescent="0.2">
      <c r="A377" s="23"/>
    </row>
    <row r="378" spans="1:1" ht="12.75" customHeight="1" x14ac:dyDescent="0.2">
      <c r="A378" s="23"/>
    </row>
    <row r="379" spans="1:1" ht="12.75" customHeight="1" x14ac:dyDescent="0.2">
      <c r="A379" s="23"/>
    </row>
    <row r="380" spans="1:1" ht="12.75" customHeight="1" x14ac:dyDescent="0.2">
      <c r="A380" s="23"/>
    </row>
    <row r="381" spans="1:1" ht="12.75" customHeight="1" x14ac:dyDescent="0.2">
      <c r="A381" s="23"/>
    </row>
    <row r="382" spans="1:1" ht="12.75" customHeight="1" x14ac:dyDescent="0.2">
      <c r="A382" s="23"/>
    </row>
    <row r="383" spans="1:1" ht="12.75" customHeight="1" x14ac:dyDescent="0.2">
      <c r="A383" s="23"/>
    </row>
    <row r="384" spans="1:1" ht="12.75" customHeight="1" x14ac:dyDescent="0.2">
      <c r="A384" s="23"/>
    </row>
    <row r="385" spans="1:1" ht="12.75" customHeight="1" x14ac:dyDescent="0.2">
      <c r="A385" s="23"/>
    </row>
    <row r="386" spans="1:1" ht="12.75" customHeight="1" x14ac:dyDescent="0.2">
      <c r="A386" s="23"/>
    </row>
    <row r="387" spans="1:1" ht="12.75" customHeight="1" x14ac:dyDescent="0.2">
      <c r="A387" s="23"/>
    </row>
    <row r="388" spans="1:1" ht="12.75" customHeight="1" x14ac:dyDescent="0.2">
      <c r="A388" s="23"/>
    </row>
    <row r="389" spans="1:1" ht="12.75" customHeight="1" x14ac:dyDescent="0.2">
      <c r="A389" s="23"/>
    </row>
    <row r="390" spans="1:1" ht="12.75" customHeight="1" x14ac:dyDescent="0.2">
      <c r="A390" s="23"/>
    </row>
    <row r="391" spans="1:1" ht="12.75" customHeight="1" x14ac:dyDescent="0.2">
      <c r="A391" s="23"/>
    </row>
    <row r="392" spans="1:1" ht="12.75" customHeight="1" x14ac:dyDescent="0.2">
      <c r="A392" s="23"/>
    </row>
    <row r="393" spans="1:1" ht="12.75" customHeight="1" x14ac:dyDescent="0.2">
      <c r="A393" s="23"/>
    </row>
    <row r="394" spans="1:1" ht="12.75" customHeight="1" x14ac:dyDescent="0.2">
      <c r="A394" s="23"/>
    </row>
    <row r="395" spans="1:1" ht="12.75" customHeight="1" x14ac:dyDescent="0.2">
      <c r="A395" s="23"/>
    </row>
    <row r="396" spans="1:1" ht="12.75" customHeight="1" x14ac:dyDescent="0.2">
      <c r="A396" s="23"/>
    </row>
    <row r="397" spans="1:1" ht="12.75" customHeight="1" x14ac:dyDescent="0.2">
      <c r="A397" s="23"/>
    </row>
    <row r="398" spans="1:1" ht="12.75" customHeight="1" x14ac:dyDescent="0.2">
      <c r="A398" s="23"/>
    </row>
    <row r="399" spans="1:1" ht="12.75" customHeight="1" x14ac:dyDescent="0.2">
      <c r="A399" s="23"/>
    </row>
    <row r="400" spans="1:1" ht="12.75" customHeight="1" x14ac:dyDescent="0.2">
      <c r="A400" s="23"/>
    </row>
    <row r="401" spans="1:1" ht="12.75" customHeight="1" x14ac:dyDescent="0.2">
      <c r="A401" s="23"/>
    </row>
    <row r="402" spans="1:1" ht="12.75" customHeight="1" x14ac:dyDescent="0.2">
      <c r="A402" s="23"/>
    </row>
    <row r="403" spans="1:1" ht="12.75" customHeight="1" x14ac:dyDescent="0.2">
      <c r="A403" s="23"/>
    </row>
    <row r="404" spans="1:1" ht="12.75" customHeight="1" x14ac:dyDescent="0.2">
      <c r="A404" s="23"/>
    </row>
    <row r="405" spans="1:1" ht="12.75" customHeight="1" x14ac:dyDescent="0.2">
      <c r="A405" s="23"/>
    </row>
    <row r="406" spans="1:1" ht="12.75" customHeight="1" x14ac:dyDescent="0.2">
      <c r="A406" s="23"/>
    </row>
    <row r="407" spans="1:1" ht="12.75" customHeight="1" x14ac:dyDescent="0.2">
      <c r="A407" s="23"/>
    </row>
    <row r="408" spans="1:1" ht="12.75" customHeight="1" x14ac:dyDescent="0.2">
      <c r="A408" s="23"/>
    </row>
    <row r="409" spans="1:1" ht="12.75" customHeight="1" x14ac:dyDescent="0.2">
      <c r="A409" s="23"/>
    </row>
    <row r="410" spans="1:1" ht="12.75" customHeight="1" x14ac:dyDescent="0.2">
      <c r="A410" s="23"/>
    </row>
    <row r="411" spans="1:1" ht="12.75" customHeight="1" x14ac:dyDescent="0.2">
      <c r="A411" s="23"/>
    </row>
    <row r="412" spans="1:1" ht="12.75" customHeight="1" x14ac:dyDescent="0.2">
      <c r="A412" s="23"/>
    </row>
    <row r="413" spans="1:1" ht="12.75" customHeight="1" x14ac:dyDescent="0.2">
      <c r="A413" s="23"/>
    </row>
    <row r="414" spans="1:1" ht="12.75" customHeight="1" x14ac:dyDescent="0.2">
      <c r="A414" s="23"/>
    </row>
    <row r="415" spans="1:1" ht="12.75" customHeight="1" x14ac:dyDescent="0.2">
      <c r="A415" s="23"/>
    </row>
    <row r="416" spans="1:1" ht="12.75" customHeight="1" x14ac:dyDescent="0.2">
      <c r="A416" s="23"/>
    </row>
    <row r="417" spans="1:1" ht="12.75" customHeight="1" x14ac:dyDescent="0.2">
      <c r="A417" s="23"/>
    </row>
    <row r="418" spans="1:1" ht="12.75" customHeight="1" x14ac:dyDescent="0.2">
      <c r="A418" s="23"/>
    </row>
    <row r="419" spans="1:1" ht="12.75" customHeight="1" x14ac:dyDescent="0.2">
      <c r="A419" s="23"/>
    </row>
    <row r="420" spans="1:1" ht="12.75" customHeight="1" x14ac:dyDescent="0.2">
      <c r="A420" s="23"/>
    </row>
    <row r="421" spans="1:1" ht="12.75" customHeight="1" x14ac:dyDescent="0.2">
      <c r="A421" s="23"/>
    </row>
    <row r="422" spans="1:1" ht="12.75" customHeight="1" x14ac:dyDescent="0.2">
      <c r="A422" s="23"/>
    </row>
    <row r="423" spans="1:1" ht="12.75" customHeight="1" x14ac:dyDescent="0.2">
      <c r="A423" s="23"/>
    </row>
    <row r="424" spans="1:1" ht="12.75" customHeight="1" x14ac:dyDescent="0.2">
      <c r="A424" s="23"/>
    </row>
    <row r="425" spans="1:1" ht="12.75" customHeight="1" x14ac:dyDescent="0.2">
      <c r="A425" s="23"/>
    </row>
    <row r="426" spans="1:1" ht="12.75" customHeight="1" x14ac:dyDescent="0.2">
      <c r="A426" s="23"/>
    </row>
    <row r="427" spans="1:1" ht="12.75" customHeight="1" x14ac:dyDescent="0.2">
      <c r="A427" s="23"/>
    </row>
    <row r="428" spans="1:1" ht="12.75" customHeight="1" x14ac:dyDescent="0.2">
      <c r="A428" s="23"/>
    </row>
    <row r="429" spans="1:1" ht="12.75" customHeight="1" x14ac:dyDescent="0.2">
      <c r="A429" s="23"/>
    </row>
    <row r="430" spans="1:1" ht="12.75" customHeight="1" x14ac:dyDescent="0.2">
      <c r="A430" s="23"/>
    </row>
    <row r="431" spans="1:1" ht="12.75" customHeight="1" x14ac:dyDescent="0.2">
      <c r="A431" s="23"/>
    </row>
    <row r="432" spans="1:1" ht="12.75" customHeight="1" x14ac:dyDescent="0.2">
      <c r="A432" s="23"/>
    </row>
    <row r="433" spans="1:1" ht="12.75" customHeight="1" x14ac:dyDescent="0.2">
      <c r="A433" s="23"/>
    </row>
    <row r="434" spans="1:1" ht="12.75" customHeight="1" x14ac:dyDescent="0.2">
      <c r="A434" s="23"/>
    </row>
    <row r="435" spans="1:1" ht="12.75" customHeight="1" x14ac:dyDescent="0.2">
      <c r="A435" s="23"/>
    </row>
    <row r="436" spans="1:1" ht="12.75" customHeight="1" x14ac:dyDescent="0.2">
      <c r="A436" s="23"/>
    </row>
    <row r="437" spans="1:1" ht="12.75" customHeight="1" x14ac:dyDescent="0.2">
      <c r="A437" s="23"/>
    </row>
    <row r="438" spans="1:1" ht="12.75" customHeight="1" x14ac:dyDescent="0.2">
      <c r="A438" s="23"/>
    </row>
    <row r="439" spans="1:1" ht="12.75" customHeight="1" x14ac:dyDescent="0.2">
      <c r="A439" s="23"/>
    </row>
    <row r="440" spans="1:1" ht="12.75" customHeight="1" x14ac:dyDescent="0.2">
      <c r="A440" s="23"/>
    </row>
    <row r="441" spans="1:1" ht="12.75" customHeight="1" x14ac:dyDescent="0.2">
      <c r="A441" s="23"/>
    </row>
    <row r="442" spans="1:1" ht="12.75" customHeight="1" x14ac:dyDescent="0.2">
      <c r="A442" s="23"/>
    </row>
    <row r="443" spans="1:1" ht="12.75" customHeight="1" x14ac:dyDescent="0.2">
      <c r="A443" s="23"/>
    </row>
    <row r="444" spans="1:1" ht="12.75" customHeight="1" x14ac:dyDescent="0.2">
      <c r="A444" s="23"/>
    </row>
    <row r="445" spans="1:1" ht="12.75" customHeight="1" x14ac:dyDescent="0.2">
      <c r="A445" s="23"/>
    </row>
    <row r="446" spans="1:1" ht="12.75" customHeight="1" x14ac:dyDescent="0.2">
      <c r="A446" s="23"/>
    </row>
    <row r="447" spans="1:1" ht="12.75" customHeight="1" x14ac:dyDescent="0.2">
      <c r="A447" s="23"/>
    </row>
    <row r="448" spans="1:1" ht="12.75" customHeight="1" x14ac:dyDescent="0.2">
      <c r="A448" s="23"/>
    </row>
    <row r="449" spans="1:1" ht="12.75" customHeight="1" x14ac:dyDescent="0.2">
      <c r="A449" s="23"/>
    </row>
    <row r="450" spans="1:1" ht="12.75" customHeight="1" x14ac:dyDescent="0.2">
      <c r="A450" s="23"/>
    </row>
    <row r="451" spans="1:1" ht="12.75" customHeight="1" x14ac:dyDescent="0.2">
      <c r="A451" s="23"/>
    </row>
    <row r="452" spans="1:1" ht="12.75" customHeight="1" x14ac:dyDescent="0.2">
      <c r="A452" s="23"/>
    </row>
    <row r="453" spans="1:1" ht="12.75" customHeight="1" x14ac:dyDescent="0.2">
      <c r="A453" s="23"/>
    </row>
    <row r="454" spans="1:1" ht="12.75" customHeight="1" x14ac:dyDescent="0.2">
      <c r="A454" s="23"/>
    </row>
    <row r="455" spans="1:1" ht="12.75" customHeight="1" x14ac:dyDescent="0.2">
      <c r="A455" s="23"/>
    </row>
    <row r="456" spans="1:1" ht="12.75" customHeight="1" x14ac:dyDescent="0.2">
      <c r="A456" s="23"/>
    </row>
    <row r="457" spans="1:1" ht="12.75" customHeight="1" x14ac:dyDescent="0.2">
      <c r="A457" s="23"/>
    </row>
    <row r="458" spans="1:1" ht="12.75" customHeight="1" x14ac:dyDescent="0.2">
      <c r="A458" s="23"/>
    </row>
    <row r="459" spans="1:1" ht="12.75" customHeight="1" x14ac:dyDescent="0.2">
      <c r="A459" s="23"/>
    </row>
    <row r="460" spans="1:1" ht="12.75" customHeight="1" x14ac:dyDescent="0.2">
      <c r="A460" s="23"/>
    </row>
    <row r="461" spans="1:1" ht="12.75" customHeight="1" x14ac:dyDescent="0.2">
      <c r="A461" s="23"/>
    </row>
    <row r="462" spans="1:1" ht="12.75" customHeight="1" x14ac:dyDescent="0.2">
      <c r="A462" s="23"/>
    </row>
    <row r="463" spans="1:1" ht="12.75" customHeight="1" x14ac:dyDescent="0.2">
      <c r="A463" s="23"/>
    </row>
    <row r="464" spans="1:1" ht="12.75" customHeight="1" x14ac:dyDescent="0.2">
      <c r="A464" s="23"/>
    </row>
    <row r="465" spans="1:1" ht="12.75" customHeight="1" x14ac:dyDescent="0.2">
      <c r="A465" s="23"/>
    </row>
    <row r="466" spans="1:1" ht="12.75" customHeight="1" x14ac:dyDescent="0.2">
      <c r="A466" s="23"/>
    </row>
    <row r="467" spans="1:1" ht="12.75" customHeight="1" x14ac:dyDescent="0.2">
      <c r="A467" s="23"/>
    </row>
    <row r="468" spans="1:1" ht="12.75" customHeight="1" x14ac:dyDescent="0.2">
      <c r="A468" s="23"/>
    </row>
    <row r="469" spans="1:1" ht="12.75" customHeight="1" x14ac:dyDescent="0.2">
      <c r="A469" s="23"/>
    </row>
    <row r="470" spans="1:1" ht="12.75" customHeight="1" x14ac:dyDescent="0.2">
      <c r="A470" s="23"/>
    </row>
    <row r="471" spans="1:1" ht="12.75" customHeight="1" x14ac:dyDescent="0.2">
      <c r="A471" s="23"/>
    </row>
    <row r="472" spans="1:1" ht="12.75" customHeight="1" x14ac:dyDescent="0.2">
      <c r="A472" s="23"/>
    </row>
    <row r="473" spans="1:1" ht="12.75" customHeight="1" x14ac:dyDescent="0.2">
      <c r="A473" s="23"/>
    </row>
    <row r="474" spans="1:1" ht="12.75" customHeight="1" x14ac:dyDescent="0.2">
      <c r="A474" s="23"/>
    </row>
    <row r="475" spans="1:1" ht="12.75" customHeight="1" x14ac:dyDescent="0.2">
      <c r="A475" s="23"/>
    </row>
    <row r="476" spans="1:1" ht="12.75" customHeight="1" x14ac:dyDescent="0.2">
      <c r="A476" s="23"/>
    </row>
    <row r="477" spans="1:1" ht="12.75" customHeight="1" x14ac:dyDescent="0.2">
      <c r="A477" s="23"/>
    </row>
    <row r="478" spans="1:1" ht="12.75" customHeight="1" x14ac:dyDescent="0.2">
      <c r="A478" s="23"/>
    </row>
    <row r="479" spans="1:1" ht="12.75" customHeight="1" x14ac:dyDescent="0.2">
      <c r="A479" s="23"/>
    </row>
    <row r="480" spans="1:1" ht="12.75" customHeight="1" x14ac:dyDescent="0.2">
      <c r="A480" s="23"/>
    </row>
    <row r="481" spans="1:1" ht="12.75" customHeight="1" x14ac:dyDescent="0.2">
      <c r="A481" s="23"/>
    </row>
    <row r="482" spans="1:1" ht="12.75" customHeight="1" x14ac:dyDescent="0.2">
      <c r="A482" s="23"/>
    </row>
    <row r="483" spans="1:1" ht="12.75" customHeight="1" x14ac:dyDescent="0.2">
      <c r="A483" s="23"/>
    </row>
    <row r="484" spans="1:1" ht="12.75" customHeight="1" x14ac:dyDescent="0.2">
      <c r="A484" s="23"/>
    </row>
    <row r="485" spans="1:1" ht="12.75" customHeight="1" x14ac:dyDescent="0.2">
      <c r="A485" s="23"/>
    </row>
    <row r="486" spans="1:1" ht="12.75" customHeight="1" x14ac:dyDescent="0.2">
      <c r="A486" s="23"/>
    </row>
    <row r="487" spans="1:1" ht="12.75" customHeight="1" x14ac:dyDescent="0.2">
      <c r="A487" s="23"/>
    </row>
    <row r="488" spans="1:1" ht="12.75" customHeight="1" x14ac:dyDescent="0.2">
      <c r="A488" s="23"/>
    </row>
    <row r="489" spans="1:1" ht="12.75" customHeight="1" x14ac:dyDescent="0.2">
      <c r="A489" s="23"/>
    </row>
    <row r="490" spans="1:1" ht="12.75" customHeight="1" x14ac:dyDescent="0.2">
      <c r="A490" s="23"/>
    </row>
    <row r="491" spans="1:1" ht="12.75" customHeight="1" x14ac:dyDescent="0.2">
      <c r="A491" s="23"/>
    </row>
    <row r="492" spans="1:1" ht="12.75" customHeight="1" x14ac:dyDescent="0.2">
      <c r="A492" s="23"/>
    </row>
    <row r="493" spans="1:1" ht="12.75" customHeight="1" x14ac:dyDescent="0.2">
      <c r="A493" s="23"/>
    </row>
    <row r="494" spans="1:1" ht="12.75" customHeight="1" x14ac:dyDescent="0.2">
      <c r="A494" s="23"/>
    </row>
    <row r="495" spans="1:1" ht="12.75" customHeight="1" x14ac:dyDescent="0.2">
      <c r="A495" s="23"/>
    </row>
    <row r="496" spans="1:1" ht="12.75" customHeight="1" x14ac:dyDescent="0.2">
      <c r="A496" s="23"/>
    </row>
    <row r="497" spans="1:1" ht="12.75" customHeight="1" x14ac:dyDescent="0.2">
      <c r="A497" s="23"/>
    </row>
    <row r="498" spans="1:1" ht="12.75" customHeight="1" x14ac:dyDescent="0.2">
      <c r="A498" s="23"/>
    </row>
    <row r="499" spans="1:1" ht="12.75" customHeight="1" x14ac:dyDescent="0.2">
      <c r="A499" s="23"/>
    </row>
    <row r="500" spans="1:1" ht="12.75" customHeight="1" x14ac:dyDescent="0.2">
      <c r="A500" s="23"/>
    </row>
    <row r="501" spans="1:1" ht="12.75" customHeight="1" x14ac:dyDescent="0.2">
      <c r="A501" s="23"/>
    </row>
    <row r="502" spans="1:1" ht="12.75" customHeight="1" x14ac:dyDescent="0.2">
      <c r="A502" s="23"/>
    </row>
    <row r="503" spans="1:1" ht="12.75" customHeight="1" x14ac:dyDescent="0.2">
      <c r="A503" s="23"/>
    </row>
    <row r="504" spans="1:1" ht="12.75" customHeight="1" x14ac:dyDescent="0.2">
      <c r="A504" s="23"/>
    </row>
    <row r="505" spans="1:1" ht="12.75" customHeight="1" x14ac:dyDescent="0.2">
      <c r="A505" s="23"/>
    </row>
    <row r="506" spans="1:1" ht="12.75" customHeight="1" x14ac:dyDescent="0.2">
      <c r="A506" s="23"/>
    </row>
    <row r="507" spans="1:1" ht="12.75" customHeight="1" x14ac:dyDescent="0.2">
      <c r="A507" s="23"/>
    </row>
    <row r="508" spans="1:1" ht="12.75" customHeight="1" x14ac:dyDescent="0.2">
      <c r="A508" s="23"/>
    </row>
    <row r="509" spans="1:1" ht="12.75" customHeight="1" x14ac:dyDescent="0.2">
      <c r="A509" s="23"/>
    </row>
    <row r="510" spans="1:1" ht="12.75" customHeight="1" x14ac:dyDescent="0.2">
      <c r="A510" s="23"/>
    </row>
    <row r="511" spans="1:1" ht="12.75" customHeight="1" x14ac:dyDescent="0.2">
      <c r="A511" s="23"/>
    </row>
    <row r="512" spans="1:1" ht="12.75" customHeight="1" x14ac:dyDescent="0.2">
      <c r="A512" s="23"/>
    </row>
    <row r="513" spans="1:1" ht="12.75" customHeight="1" x14ac:dyDescent="0.2">
      <c r="A513" s="23"/>
    </row>
    <row r="514" spans="1:1" ht="12.75" customHeight="1" x14ac:dyDescent="0.2">
      <c r="A514" s="23"/>
    </row>
    <row r="515" spans="1:1" ht="12.75" customHeight="1" x14ac:dyDescent="0.2">
      <c r="A515" s="23"/>
    </row>
    <row r="516" spans="1:1" ht="12.75" customHeight="1" x14ac:dyDescent="0.2">
      <c r="A516" s="23"/>
    </row>
    <row r="517" spans="1:1" ht="12.75" customHeight="1" x14ac:dyDescent="0.2">
      <c r="A517" s="23"/>
    </row>
    <row r="518" spans="1:1" ht="12.75" customHeight="1" x14ac:dyDescent="0.2">
      <c r="A518" s="23"/>
    </row>
    <row r="519" spans="1:1" ht="12.75" customHeight="1" x14ac:dyDescent="0.2">
      <c r="A519" s="23"/>
    </row>
    <row r="520" spans="1:1" ht="12.75" customHeight="1" x14ac:dyDescent="0.2">
      <c r="A520" s="23"/>
    </row>
    <row r="521" spans="1:1" ht="12.75" customHeight="1" x14ac:dyDescent="0.2">
      <c r="A521" s="23"/>
    </row>
    <row r="522" spans="1:1" ht="12.75" customHeight="1" x14ac:dyDescent="0.2">
      <c r="A522" s="23"/>
    </row>
    <row r="523" spans="1:1" ht="12.75" customHeight="1" x14ac:dyDescent="0.2">
      <c r="A523" s="23"/>
    </row>
    <row r="524" spans="1:1" ht="12.75" customHeight="1" x14ac:dyDescent="0.2">
      <c r="A524" s="23"/>
    </row>
    <row r="525" spans="1:1" ht="12.75" customHeight="1" x14ac:dyDescent="0.2">
      <c r="A525" s="23"/>
    </row>
    <row r="526" spans="1:1" ht="12.75" customHeight="1" x14ac:dyDescent="0.2">
      <c r="A526" s="23"/>
    </row>
    <row r="527" spans="1:1" ht="12.75" customHeight="1" x14ac:dyDescent="0.2">
      <c r="A527" s="23"/>
    </row>
    <row r="528" spans="1:1" ht="12.75" customHeight="1" x14ac:dyDescent="0.2">
      <c r="A528" s="23"/>
    </row>
    <row r="529" spans="1:1" ht="12.75" customHeight="1" x14ac:dyDescent="0.2">
      <c r="A529" s="23"/>
    </row>
    <row r="530" spans="1:1" ht="12.75" customHeight="1" x14ac:dyDescent="0.2">
      <c r="A530" s="23"/>
    </row>
    <row r="531" spans="1:1" ht="12.75" customHeight="1" x14ac:dyDescent="0.2">
      <c r="A531" s="23"/>
    </row>
    <row r="532" spans="1:1" ht="12.75" customHeight="1" x14ac:dyDescent="0.2">
      <c r="A532" s="23"/>
    </row>
    <row r="533" spans="1:1" ht="12.75" customHeight="1" x14ac:dyDescent="0.2">
      <c r="A533" s="23"/>
    </row>
    <row r="534" spans="1:1" ht="12.75" customHeight="1" x14ac:dyDescent="0.2">
      <c r="A534" s="23"/>
    </row>
    <row r="535" spans="1:1" ht="12.75" customHeight="1" x14ac:dyDescent="0.2">
      <c r="A535" s="23"/>
    </row>
    <row r="536" spans="1:1" ht="12.75" customHeight="1" x14ac:dyDescent="0.2">
      <c r="A536" s="23"/>
    </row>
    <row r="537" spans="1:1" ht="12.75" customHeight="1" x14ac:dyDescent="0.2">
      <c r="A537" s="23"/>
    </row>
    <row r="538" spans="1:1" ht="12.75" customHeight="1" x14ac:dyDescent="0.2">
      <c r="A538" s="23"/>
    </row>
    <row r="539" spans="1:1" ht="12.75" customHeight="1" x14ac:dyDescent="0.2">
      <c r="A539" s="23"/>
    </row>
    <row r="540" spans="1:1" ht="12.75" customHeight="1" x14ac:dyDescent="0.2">
      <c r="A540" s="23"/>
    </row>
    <row r="541" spans="1:1" ht="12.75" customHeight="1" x14ac:dyDescent="0.2">
      <c r="A541" s="23"/>
    </row>
    <row r="542" spans="1:1" ht="12.75" customHeight="1" x14ac:dyDescent="0.2">
      <c r="A542" s="23"/>
    </row>
    <row r="543" spans="1:1" ht="12.75" customHeight="1" x14ac:dyDescent="0.2">
      <c r="A543" s="23"/>
    </row>
    <row r="544" spans="1:1" ht="12.75" customHeight="1" x14ac:dyDescent="0.2">
      <c r="A544" s="23"/>
    </row>
    <row r="545" spans="1:1" ht="12.75" customHeight="1" x14ac:dyDescent="0.2">
      <c r="A545" s="23"/>
    </row>
    <row r="546" spans="1:1" ht="12.75" customHeight="1" x14ac:dyDescent="0.2">
      <c r="A546" s="23"/>
    </row>
    <row r="547" spans="1:1" ht="12.75" customHeight="1" x14ac:dyDescent="0.2">
      <c r="A547" s="23"/>
    </row>
    <row r="548" spans="1:1" ht="12.75" customHeight="1" x14ac:dyDescent="0.2">
      <c r="A548" s="23"/>
    </row>
    <row r="549" spans="1:1" ht="12.75" customHeight="1" x14ac:dyDescent="0.2">
      <c r="A549" s="23"/>
    </row>
    <row r="550" spans="1:1" ht="12.75" customHeight="1" x14ac:dyDescent="0.2">
      <c r="A550" s="23"/>
    </row>
    <row r="551" spans="1:1" ht="12.75" customHeight="1" x14ac:dyDescent="0.2">
      <c r="A551" s="23"/>
    </row>
    <row r="552" spans="1:1" ht="12.75" customHeight="1" x14ac:dyDescent="0.2">
      <c r="A552" s="23"/>
    </row>
    <row r="553" spans="1:1" ht="12.75" customHeight="1" x14ac:dyDescent="0.2">
      <c r="A553" s="23"/>
    </row>
    <row r="554" spans="1:1" ht="12.75" customHeight="1" x14ac:dyDescent="0.2">
      <c r="A554" s="23"/>
    </row>
    <row r="555" spans="1:1" ht="12.75" customHeight="1" x14ac:dyDescent="0.2">
      <c r="A555" s="23"/>
    </row>
    <row r="556" spans="1:1" ht="12.75" customHeight="1" x14ac:dyDescent="0.2">
      <c r="A556" s="23"/>
    </row>
    <row r="557" spans="1:1" ht="12.75" customHeight="1" x14ac:dyDescent="0.2">
      <c r="A557" s="23"/>
    </row>
    <row r="558" spans="1:1" ht="12.75" customHeight="1" x14ac:dyDescent="0.2">
      <c r="A558" s="23"/>
    </row>
    <row r="559" spans="1:1" ht="12.75" customHeight="1" x14ac:dyDescent="0.2">
      <c r="A559" s="23"/>
    </row>
    <row r="560" spans="1:1" ht="12.75" customHeight="1" x14ac:dyDescent="0.2">
      <c r="A560" s="23"/>
    </row>
    <row r="561" spans="1:1" ht="12.75" customHeight="1" x14ac:dyDescent="0.2">
      <c r="A561" s="23"/>
    </row>
    <row r="562" spans="1:1" ht="12.75" customHeight="1" x14ac:dyDescent="0.2">
      <c r="A562" s="23"/>
    </row>
    <row r="563" spans="1:1" ht="12.75" customHeight="1" x14ac:dyDescent="0.2">
      <c r="A563" s="23"/>
    </row>
    <row r="564" spans="1:1" ht="12.75" customHeight="1" x14ac:dyDescent="0.2">
      <c r="A564" s="23"/>
    </row>
    <row r="565" spans="1:1" ht="12.75" customHeight="1" x14ac:dyDescent="0.2">
      <c r="A565" s="23"/>
    </row>
    <row r="566" spans="1:1" ht="12.75" customHeight="1" x14ac:dyDescent="0.2">
      <c r="A566" s="23"/>
    </row>
    <row r="567" spans="1:1" ht="12.75" customHeight="1" x14ac:dyDescent="0.2">
      <c r="A567" s="23"/>
    </row>
    <row r="568" spans="1:1" ht="12.75" customHeight="1" x14ac:dyDescent="0.2">
      <c r="A568" s="23"/>
    </row>
    <row r="569" spans="1:1" ht="12.75" customHeight="1" x14ac:dyDescent="0.2">
      <c r="A569" s="23"/>
    </row>
    <row r="570" spans="1:1" ht="12.75" customHeight="1" x14ac:dyDescent="0.2">
      <c r="A570" s="23"/>
    </row>
    <row r="571" spans="1:1" ht="12.75" customHeight="1" x14ac:dyDescent="0.2">
      <c r="A571" s="23"/>
    </row>
    <row r="572" spans="1:1" ht="12.75" customHeight="1" x14ac:dyDescent="0.2">
      <c r="A572" s="23"/>
    </row>
    <row r="573" spans="1:1" ht="12.75" customHeight="1" x14ac:dyDescent="0.2">
      <c r="A573" s="23"/>
    </row>
    <row r="574" spans="1:1" ht="12.75" customHeight="1" x14ac:dyDescent="0.2">
      <c r="A574" s="23"/>
    </row>
    <row r="575" spans="1:1" ht="12.75" customHeight="1" x14ac:dyDescent="0.2">
      <c r="A575" s="23"/>
    </row>
    <row r="576" spans="1:1" ht="12.75" customHeight="1" x14ac:dyDescent="0.2">
      <c r="A576" s="23"/>
    </row>
    <row r="577" spans="1:1" ht="12.75" customHeight="1" x14ac:dyDescent="0.2">
      <c r="A577" s="23"/>
    </row>
    <row r="578" spans="1:1" ht="12.75" customHeight="1" x14ac:dyDescent="0.2">
      <c r="A578" s="23"/>
    </row>
    <row r="579" spans="1:1" ht="12.75" customHeight="1" x14ac:dyDescent="0.2">
      <c r="A579" s="23"/>
    </row>
    <row r="580" spans="1:1" ht="12.75" customHeight="1" x14ac:dyDescent="0.2">
      <c r="A580" s="23"/>
    </row>
    <row r="581" spans="1:1" ht="12.75" customHeight="1" x14ac:dyDescent="0.2">
      <c r="A581" s="23"/>
    </row>
    <row r="582" spans="1:1" ht="12.75" customHeight="1" x14ac:dyDescent="0.2">
      <c r="A582" s="23"/>
    </row>
    <row r="583" spans="1:1" ht="12.75" customHeight="1" x14ac:dyDescent="0.2">
      <c r="A583" s="23"/>
    </row>
    <row r="584" spans="1:1" ht="12.75" customHeight="1" x14ac:dyDescent="0.2">
      <c r="A584" s="23"/>
    </row>
    <row r="585" spans="1:1" ht="12.75" customHeight="1" x14ac:dyDescent="0.2">
      <c r="A585" s="23"/>
    </row>
    <row r="586" spans="1:1" ht="12.75" customHeight="1" x14ac:dyDescent="0.2">
      <c r="A586" s="23"/>
    </row>
    <row r="587" spans="1:1" ht="12.75" customHeight="1" x14ac:dyDescent="0.2">
      <c r="A587" s="23"/>
    </row>
    <row r="588" spans="1:1" ht="12.75" customHeight="1" x14ac:dyDescent="0.2">
      <c r="A588" s="23"/>
    </row>
    <row r="589" spans="1:1" ht="12.75" customHeight="1" x14ac:dyDescent="0.2">
      <c r="A589" s="23"/>
    </row>
    <row r="590" spans="1:1" ht="12.75" customHeight="1" x14ac:dyDescent="0.2">
      <c r="A590" s="23"/>
    </row>
    <row r="591" spans="1:1" ht="12.75" customHeight="1" x14ac:dyDescent="0.2">
      <c r="A591" s="23"/>
    </row>
    <row r="592" spans="1:1" ht="12.75" customHeight="1" x14ac:dyDescent="0.2">
      <c r="A592" s="23"/>
    </row>
    <row r="593" spans="1:1" ht="12.75" customHeight="1" x14ac:dyDescent="0.2">
      <c r="A593" s="23"/>
    </row>
    <row r="594" spans="1:1" ht="12.75" customHeight="1" x14ac:dyDescent="0.2">
      <c r="A594" s="23"/>
    </row>
    <row r="595" spans="1:1" ht="12.75" customHeight="1" x14ac:dyDescent="0.2">
      <c r="A595" s="23"/>
    </row>
    <row r="596" spans="1:1" ht="12.75" customHeight="1" x14ac:dyDescent="0.2">
      <c r="A596" s="23"/>
    </row>
    <row r="597" spans="1:1" ht="12.75" customHeight="1" x14ac:dyDescent="0.2">
      <c r="A597" s="23"/>
    </row>
    <row r="598" spans="1:1" ht="12.75" customHeight="1" x14ac:dyDescent="0.2">
      <c r="A598" s="23"/>
    </row>
    <row r="599" spans="1:1" ht="12.75" customHeight="1" x14ac:dyDescent="0.2">
      <c r="A599" s="23"/>
    </row>
    <row r="600" spans="1:1" ht="12.75" customHeight="1" x14ac:dyDescent="0.2">
      <c r="A600" s="23"/>
    </row>
    <row r="601" spans="1:1" ht="12.75" customHeight="1" x14ac:dyDescent="0.2">
      <c r="A601" s="23"/>
    </row>
    <row r="602" spans="1:1" ht="12.75" customHeight="1" x14ac:dyDescent="0.2">
      <c r="A602" s="23"/>
    </row>
    <row r="603" spans="1:1" ht="12.75" customHeight="1" x14ac:dyDescent="0.2">
      <c r="A603" s="23"/>
    </row>
    <row r="604" spans="1:1" ht="12.75" customHeight="1" x14ac:dyDescent="0.2">
      <c r="A604" s="23"/>
    </row>
    <row r="605" spans="1:1" ht="12.75" customHeight="1" x14ac:dyDescent="0.2">
      <c r="A605" s="23"/>
    </row>
    <row r="606" spans="1:1" ht="12.75" customHeight="1" x14ac:dyDescent="0.2">
      <c r="A606" s="23"/>
    </row>
    <row r="607" spans="1:1" ht="12.75" customHeight="1" x14ac:dyDescent="0.2">
      <c r="A607" s="23"/>
    </row>
    <row r="608" spans="1:1" ht="12.75" customHeight="1" x14ac:dyDescent="0.2">
      <c r="A608" s="23"/>
    </row>
    <row r="609" spans="1:1" ht="12.75" customHeight="1" x14ac:dyDescent="0.2">
      <c r="A609" s="23"/>
    </row>
    <row r="610" spans="1:1" ht="12.75" customHeight="1" x14ac:dyDescent="0.2">
      <c r="A610" s="23"/>
    </row>
    <row r="611" spans="1:1" ht="12.75" customHeight="1" x14ac:dyDescent="0.2">
      <c r="A611" s="23"/>
    </row>
    <row r="612" spans="1:1" ht="12.75" customHeight="1" x14ac:dyDescent="0.2">
      <c r="A612" s="23"/>
    </row>
    <row r="613" spans="1:1" ht="12.75" customHeight="1" x14ac:dyDescent="0.2">
      <c r="A613" s="23"/>
    </row>
    <row r="614" spans="1:1" ht="12.75" customHeight="1" x14ac:dyDescent="0.2">
      <c r="A614" s="23"/>
    </row>
    <row r="615" spans="1:1" ht="12.75" customHeight="1" x14ac:dyDescent="0.2">
      <c r="A615" s="23"/>
    </row>
    <row r="616" spans="1:1" ht="12.75" customHeight="1" x14ac:dyDescent="0.2">
      <c r="A616" s="23"/>
    </row>
    <row r="617" spans="1:1" ht="12.75" customHeight="1" x14ac:dyDescent="0.2">
      <c r="A617" s="23"/>
    </row>
    <row r="618" spans="1:1" ht="12.75" customHeight="1" x14ac:dyDescent="0.2">
      <c r="A618" s="23"/>
    </row>
    <row r="619" spans="1:1" ht="12.75" customHeight="1" x14ac:dyDescent="0.2">
      <c r="A619" s="23"/>
    </row>
    <row r="620" spans="1:1" ht="12.75" customHeight="1" x14ac:dyDescent="0.2">
      <c r="A620" s="23"/>
    </row>
    <row r="621" spans="1:1" ht="12.75" customHeight="1" x14ac:dyDescent="0.2">
      <c r="A621" s="23"/>
    </row>
    <row r="622" spans="1:1" ht="12.75" customHeight="1" x14ac:dyDescent="0.2">
      <c r="A622" s="23"/>
    </row>
    <row r="623" spans="1:1" ht="12.75" customHeight="1" x14ac:dyDescent="0.2">
      <c r="A623" s="23"/>
    </row>
    <row r="624" spans="1:1" ht="12.75" customHeight="1" x14ac:dyDescent="0.2">
      <c r="A624" s="23"/>
    </row>
    <row r="625" spans="1:1" ht="12.75" customHeight="1" x14ac:dyDescent="0.2">
      <c r="A625" s="23"/>
    </row>
    <row r="626" spans="1:1" ht="12.75" customHeight="1" x14ac:dyDescent="0.2">
      <c r="A626" s="23"/>
    </row>
    <row r="627" spans="1:1" ht="12.75" customHeight="1" x14ac:dyDescent="0.2">
      <c r="A627" s="23"/>
    </row>
    <row r="628" spans="1:1" ht="12.75" customHeight="1" x14ac:dyDescent="0.2">
      <c r="A628" s="23"/>
    </row>
    <row r="629" spans="1:1" ht="12.75" customHeight="1" x14ac:dyDescent="0.2">
      <c r="A629" s="23"/>
    </row>
    <row r="630" spans="1:1" ht="12.75" customHeight="1" x14ac:dyDescent="0.2">
      <c r="A630" s="23"/>
    </row>
    <row r="631" spans="1:1" ht="12.75" customHeight="1" x14ac:dyDescent="0.2">
      <c r="A631" s="23"/>
    </row>
    <row r="632" spans="1:1" ht="12.75" customHeight="1" x14ac:dyDescent="0.2">
      <c r="A632" s="23"/>
    </row>
    <row r="633" spans="1:1" ht="12.75" customHeight="1" x14ac:dyDescent="0.2">
      <c r="A633" s="23"/>
    </row>
    <row r="634" spans="1:1" ht="12.75" customHeight="1" x14ac:dyDescent="0.2">
      <c r="A634" s="23"/>
    </row>
    <row r="635" spans="1:1" ht="12.75" customHeight="1" x14ac:dyDescent="0.2">
      <c r="A635" s="23"/>
    </row>
    <row r="636" spans="1:1" ht="12.75" customHeight="1" x14ac:dyDescent="0.2">
      <c r="A636" s="23"/>
    </row>
    <row r="637" spans="1:1" ht="12.75" customHeight="1" x14ac:dyDescent="0.2">
      <c r="A637" s="23"/>
    </row>
    <row r="638" spans="1:1" ht="12.75" customHeight="1" x14ac:dyDescent="0.2">
      <c r="A638" s="23"/>
    </row>
    <row r="639" spans="1:1" ht="12.75" customHeight="1" x14ac:dyDescent="0.2">
      <c r="A639" s="23"/>
    </row>
    <row r="640" spans="1:1" ht="12.75" customHeight="1" x14ac:dyDescent="0.2">
      <c r="A640" s="23"/>
    </row>
    <row r="641" spans="1:1" ht="12.75" customHeight="1" x14ac:dyDescent="0.2">
      <c r="A641" s="23"/>
    </row>
    <row r="642" spans="1:1" ht="12.75" customHeight="1" x14ac:dyDescent="0.2">
      <c r="A642" s="23"/>
    </row>
    <row r="643" spans="1:1" ht="12.75" customHeight="1" x14ac:dyDescent="0.2">
      <c r="A643" s="23"/>
    </row>
    <row r="644" spans="1:1" ht="12.75" customHeight="1" x14ac:dyDescent="0.2">
      <c r="A644" s="23"/>
    </row>
    <row r="645" spans="1:1" ht="12.75" customHeight="1" x14ac:dyDescent="0.2">
      <c r="A645" s="23"/>
    </row>
    <row r="646" spans="1:1" ht="12.75" customHeight="1" x14ac:dyDescent="0.2">
      <c r="A646" s="23"/>
    </row>
    <row r="647" spans="1:1" ht="12.75" customHeight="1" x14ac:dyDescent="0.2">
      <c r="A647" s="23"/>
    </row>
    <row r="648" spans="1:1" ht="12.75" customHeight="1" x14ac:dyDescent="0.2">
      <c r="A648" s="23"/>
    </row>
    <row r="649" spans="1:1" ht="12.75" customHeight="1" x14ac:dyDescent="0.2">
      <c r="A649" s="23"/>
    </row>
    <row r="650" spans="1:1" ht="12.75" customHeight="1" x14ac:dyDescent="0.2">
      <c r="A650" s="23"/>
    </row>
    <row r="651" spans="1:1" ht="12.75" customHeight="1" x14ac:dyDescent="0.2">
      <c r="A651" s="23"/>
    </row>
    <row r="652" spans="1:1" ht="12.75" customHeight="1" x14ac:dyDescent="0.2">
      <c r="A652" s="23"/>
    </row>
    <row r="653" spans="1:1" ht="12.75" customHeight="1" x14ac:dyDescent="0.2">
      <c r="A653" s="23"/>
    </row>
    <row r="654" spans="1:1" ht="12.75" customHeight="1" x14ac:dyDescent="0.2">
      <c r="A654" s="23"/>
    </row>
    <row r="655" spans="1:1" ht="12.75" customHeight="1" x14ac:dyDescent="0.2">
      <c r="A655" s="23"/>
    </row>
    <row r="656" spans="1:1" ht="12.75" customHeight="1" x14ac:dyDescent="0.2">
      <c r="A656" s="23"/>
    </row>
    <row r="657" spans="1:1" ht="12.75" customHeight="1" x14ac:dyDescent="0.2">
      <c r="A657" s="23"/>
    </row>
    <row r="658" spans="1:1" ht="12.75" customHeight="1" x14ac:dyDescent="0.2">
      <c r="A658" s="23"/>
    </row>
    <row r="659" spans="1:1" ht="12.75" customHeight="1" x14ac:dyDescent="0.2">
      <c r="A659" s="23"/>
    </row>
    <row r="660" spans="1:1" ht="12.75" customHeight="1" x14ac:dyDescent="0.2">
      <c r="A660" s="23"/>
    </row>
    <row r="661" spans="1:1" ht="12.75" customHeight="1" x14ac:dyDescent="0.2">
      <c r="A661" s="23"/>
    </row>
    <row r="662" spans="1:1" ht="12.75" customHeight="1" x14ac:dyDescent="0.2">
      <c r="A662" s="23"/>
    </row>
    <row r="663" spans="1:1" ht="12.75" customHeight="1" x14ac:dyDescent="0.2">
      <c r="A663" s="23"/>
    </row>
    <row r="664" spans="1:1" ht="12.75" customHeight="1" x14ac:dyDescent="0.2">
      <c r="A664" s="23"/>
    </row>
    <row r="665" spans="1:1" ht="12.75" customHeight="1" x14ac:dyDescent="0.2">
      <c r="A665" s="23"/>
    </row>
    <row r="666" spans="1:1" ht="12.75" customHeight="1" x14ac:dyDescent="0.2">
      <c r="A666" s="23"/>
    </row>
    <row r="667" spans="1:1" ht="12.75" customHeight="1" x14ac:dyDescent="0.2">
      <c r="A667" s="23"/>
    </row>
    <row r="668" spans="1:1" ht="12.75" customHeight="1" x14ac:dyDescent="0.2">
      <c r="A668" s="23"/>
    </row>
    <row r="669" spans="1:1" ht="12.75" customHeight="1" x14ac:dyDescent="0.2">
      <c r="A669" s="23"/>
    </row>
    <row r="670" spans="1:1" ht="12.75" customHeight="1" x14ac:dyDescent="0.2">
      <c r="A670" s="23"/>
    </row>
    <row r="671" spans="1:1" ht="12.75" customHeight="1" x14ac:dyDescent="0.2">
      <c r="A671" s="23"/>
    </row>
    <row r="672" spans="1:1" ht="12.75" customHeight="1" x14ac:dyDescent="0.2">
      <c r="A672" s="23"/>
    </row>
    <row r="673" spans="1:1" ht="12.75" customHeight="1" x14ac:dyDescent="0.2">
      <c r="A673" s="23"/>
    </row>
    <row r="674" spans="1:1" ht="12.75" customHeight="1" x14ac:dyDescent="0.2">
      <c r="A674" s="23"/>
    </row>
    <row r="675" spans="1:1" ht="12.75" customHeight="1" x14ac:dyDescent="0.2">
      <c r="A675" s="23"/>
    </row>
    <row r="676" spans="1:1" ht="12.75" customHeight="1" x14ac:dyDescent="0.2">
      <c r="A676" s="23"/>
    </row>
    <row r="677" spans="1:1" ht="12.75" customHeight="1" x14ac:dyDescent="0.2">
      <c r="A677" s="23"/>
    </row>
    <row r="678" spans="1:1" ht="12.75" customHeight="1" x14ac:dyDescent="0.2">
      <c r="A678" s="23"/>
    </row>
    <row r="679" spans="1:1" ht="12.75" customHeight="1" x14ac:dyDescent="0.2">
      <c r="A679" s="23"/>
    </row>
    <row r="680" spans="1:1" ht="12.75" customHeight="1" x14ac:dyDescent="0.2">
      <c r="A680" s="23"/>
    </row>
    <row r="681" spans="1:1" ht="12.75" customHeight="1" x14ac:dyDescent="0.2">
      <c r="A681" s="23"/>
    </row>
    <row r="682" spans="1:1" ht="12.75" customHeight="1" x14ac:dyDescent="0.2">
      <c r="A682" s="23"/>
    </row>
    <row r="683" spans="1:1" ht="12.75" customHeight="1" x14ac:dyDescent="0.2">
      <c r="A683" s="23"/>
    </row>
    <row r="684" spans="1:1" ht="12.75" customHeight="1" x14ac:dyDescent="0.2">
      <c r="A684" s="23"/>
    </row>
    <row r="685" spans="1:1" ht="12.75" customHeight="1" x14ac:dyDescent="0.2">
      <c r="A685" s="23"/>
    </row>
    <row r="686" spans="1:1" ht="12.75" customHeight="1" x14ac:dyDescent="0.2">
      <c r="A686" s="23"/>
    </row>
    <row r="687" spans="1:1" ht="12.75" customHeight="1" x14ac:dyDescent="0.2">
      <c r="A687" s="23"/>
    </row>
    <row r="688" spans="1:1" ht="12.75" customHeight="1" x14ac:dyDescent="0.2">
      <c r="A688" s="23"/>
    </row>
    <row r="689" spans="1:1" ht="12.75" customHeight="1" x14ac:dyDescent="0.2">
      <c r="A689" s="23"/>
    </row>
    <row r="690" spans="1:1" ht="12.75" customHeight="1" x14ac:dyDescent="0.2">
      <c r="A690" s="23"/>
    </row>
    <row r="691" spans="1:1" ht="12.75" customHeight="1" x14ac:dyDescent="0.2">
      <c r="A691" s="23"/>
    </row>
    <row r="692" spans="1:1" ht="12.75" customHeight="1" x14ac:dyDescent="0.2">
      <c r="A692" s="23"/>
    </row>
    <row r="693" spans="1:1" ht="12.75" customHeight="1" x14ac:dyDescent="0.2">
      <c r="A693" s="23"/>
    </row>
    <row r="694" spans="1:1" ht="12.75" customHeight="1" x14ac:dyDescent="0.2">
      <c r="A694" s="23"/>
    </row>
    <row r="695" spans="1:1" ht="12.75" customHeight="1" x14ac:dyDescent="0.2">
      <c r="A695" s="23"/>
    </row>
    <row r="696" spans="1:1" ht="12.75" customHeight="1" x14ac:dyDescent="0.2">
      <c r="A696" s="23"/>
    </row>
    <row r="697" spans="1:1" ht="12.75" customHeight="1" x14ac:dyDescent="0.2">
      <c r="A697" s="23"/>
    </row>
    <row r="698" spans="1:1" ht="12.75" customHeight="1" x14ac:dyDescent="0.2">
      <c r="A698" s="23"/>
    </row>
    <row r="699" spans="1:1" ht="12.75" customHeight="1" x14ac:dyDescent="0.2">
      <c r="A699" s="23"/>
    </row>
    <row r="700" spans="1:1" ht="12.75" customHeight="1" x14ac:dyDescent="0.2">
      <c r="A700" s="23"/>
    </row>
    <row r="701" spans="1:1" ht="12.75" customHeight="1" x14ac:dyDescent="0.2">
      <c r="A701" s="23"/>
    </row>
    <row r="702" spans="1:1" ht="12.75" customHeight="1" x14ac:dyDescent="0.2">
      <c r="A702" s="23"/>
    </row>
    <row r="703" spans="1:1" ht="12.75" customHeight="1" x14ac:dyDescent="0.2">
      <c r="A703" s="23"/>
    </row>
    <row r="704" spans="1:1" ht="12.75" customHeight="1" x14ac:dyDescent="0.2">
      <c r="A704" s="23"/>
    </row>
    <row r="705" spans="1:1" ht="12.75" customHeight="1" x14ac:dyDescent="0.2">
      <c r="A705" s="23"/>
    </row>
    <row r="706" spans="1:1" ht="12.75" customHeight="1" x14ac:dyDescent="0.2">
      <c r="A706" s="23"/>
    </row>
    <row r="707" spans="1:1" ht="12.75" customHeight="1" x14ac:dyDescent="0.2">
      <c r="A707" s="23"/>
    </row>
    <row r="708" spans="1:1" ht="12.75" customHeight="1" x14ac:dyDescent="0.2">
      <c r="A708" s="23"/>
    </row>
    <row r="709" spans="1:1" ht="12.75" customHeight="1" x14ac:dyDescent="0.2">
      <c r="A709" s="23"/>
    </row>
    <row r="710" spans="1:1" ht="12.75" customHeight="1" x14ac:dyDescent="0.2">
      <c r="A710" s="23"/>
    </row>
    <row r="711" spans="1:1" ht="12.75" customHeight="1" x14ac:dyDescent="0.2">
      <c r="A711" s="23"/>
    </row>
    <row r="712" spans="1:1" ht="12.75" customHeight="1" x14ac:dyDescent="0.2">
      <c r="A712" s="23"/>
    </row>
    <row r="713" spans="1:1" ht="12.75" customHeight="1" x14ac:dyDescent="0.2">
      <c r="A713" s="23"/>
    </row>
    <row r="714" spans="1:1" ht="12.75" customHeight="1" x14ac:dyDescent="0.2">
      <c r="A714" s="23"/>
    </row>
    <row r="715" spans="1:1" ht="12.75" customHeight="1" x14ac:dyDescent="0.2">
      <c r="A715" s="23"/>
    </row>
    <row r="716" spans="1:1" ht="12.75" customHeight="1" x14ac:dyDescent="0.2">
      <c r="A716" s="23"/>
    </row>
    <row r="717" spans="1:1" ht="12.75" customHeight="1" x14ac:dyDescent="0.2">
      <c r="A717" s="23"/>
    </row>
    <row r="718" spans="1:1" ht="12.75" customHeight="1" x14ac:dyDescent="0.2">
      <c r="A718" s="23"/>
    </row>
    <row r="719" spans="1:1" ht="12.75" customHeight="1" x14ac:dyDescent="0.2">
      <c r="A719" s="23"/>
    </row>
    <row r="720" spans="1:1" ht="12.75" customHeight="1" x14ac:dyDescent="0.2">
      <c r="A720" s="23"/>
    </row>
    <row r="721" spans="1:1" ht="12.75" customHeight="1" x14ac:dyDescent="0.2">
      <c r="A721" s="23"/>
    </row>
    <row r="722" spans="1:1" ht="12.75" customHeight="1" x14ac:dyDescent="0.2">
      <c r="A722" s="23"/>
    </row>
    <row r="723" spans="1:1" ht="12.75" customHeight="1" x14ac:dyDescent="0.2">
      <c r="A723" s="23"/>
    </row>
    <row r="724" spans="1:1" ht="12.75" customHeight="1" x14ac:dyDescent="0.2">
      <c r="A724" s="23"/>
    </row>
    <row r="725" spans="1:1" ht="12.75" customHeight="1" x14ac:dyDescent="0.2">
      <c r="A725" s="23"/>
    </row>
    <row r="726" spans="1:1" ht="12.75" customHeight="1" x14ac:dyDescent="0.2">
      <c r="A726" s="23"/>
    </row>
    <row r="727" spans="1:1" ht="12.75" customHeight="1" x14ac:dyDescent="0.2">
      <c r="A727" s="23"/>
    </row>
    <row r="728" spans="1:1" ht="12.75" customHeight="1" x14ac:dyDescent="0.2">
      <c r="A728" s="23"/>
    </row>
    <row r="729" spans="1:1" ht="12.75" customHeight="1" x14ac:dyDescent="0.2">
      <c r="A729" s="23"/>
    </row>
    <row r="730" spans="1:1" ht="12.75" customHeight="1" x14ac:dyDescent="0.2">
      <c r="A730" s="23"/>
    </row>
    <row r="731" spans="1:1" ht="12.75" customHeight="1" x14ac:dyDescent="0.2">
      <c r="A731" s="23"/>
    </row>
    <row r="732" spans="1:1" ht="12.75" customHeight="1" x14ac:dyDescent="0.2">
      <c r="A732" s="23"/>
    </row>
    <row r="733" spans="1:1" ht="12.75" customHeight="1" x14ac:dyDescent="0.2">
      <c r="A733" s="23"/>
    </row>
    <row r="734" spans="1:1" ht="12.75" customHeight="1" x14ac:dyDescent="0.2">
      <c r="A734" s="23"/>
    </row>
    <row r="735" spans="1:1" ht="12.75" customHeight="1" x14ac:dyDescent="0.2">
      <c r="A735" s="23"/>
    </row>
    <row r="736" spans="1:1" ht="12.75" customHeight="1" x14ac:dyDescent="0.2">
      <c r="A736" s="23"/>
    </row>
    <row r="737" spans="1:1" ht="12.75" customHeight="1" x14ac:dyDescent="0.2">
      <c r="A737" s="23"/>
    </row>
    <row r="738" spans="1:1" ht="12.75" customHeight="1" x14ac:dyDescent="0.2">
      <c r="A738" s="23"/>
    </row>
    <row r="739" spans="1:1" ht="12.75" customHeight="1" x14ac:dyDescent="0.2">
      <c r="A739" s="23"/>
    </row>
    <row r="740" spans="1:1" ht="12.75" customHeight="1" x14ac:dyDescent="0.2">
      <c r="A740" s="23"/>
    </row>
    <row r="741" spans="1:1" ht="12.75" customHeight="1" x14ac:dyDescent="0.2">
      <c r="A741" s="23"/>
    </row>
    <row r="742" spans="1:1" ht="12.75" customHeight="1" x14ac:dyDescent="0.2">
      <c r="A742" s="23"/>
    </row>
    <row r="743" spans="1:1" ht="12.75" customHeight="1" x14ac:dyDescent="0.2">
      <c r="A743" s="23"/>
    </row>
    <row r="744" spans="1:1" ht="12.75" customHeight="1" x14ac:dyDescent="0.2">
      <c r="A744" s="23"/>
    </row>
    <row r="745" spans="1:1" ht="12.75" customHeight="1" x14ac:dyDescent="0.2">
      <c r="A745" s="23"/>
    </row>
    <row r="746" spans="1:1" ht="12.75" customHeight="1" x14ac:dyDescent="0.2">
      <c r="A746" s="23"/>
    </row>
    <row r="747" spans="1:1" ht="12.75" customHeight="1" x14ac:dyDescent="0.2">
      <c r="A747" s="23"/>
    </row>
    <row r="748" spans="1:1" ht="12.75" customHeight="1" x14ac:dyDescent="0.2">
      <c r="A748" s="23"/>
    </row>
    <row r="749" spans="1:1" ht="12.75" customHeight="1" x14ac:dyDescent="0.2">
      <c r="A749" s="23"/>
    </row>
    <row r="750" spans="1:1" ht="12.75" customHeight="1" x14ac:dyDescent="0.2">
      <c r="A750" s="23"/>
    </row>
    <row r="751" spans="1:1" ht="12.75" customHeight="1" x14ac:dyDescent="0.2">
      <c r="A751" s="23"/>
    </row>
    <row r="752" spans="1:1" ht="12.75" customHeight="1" x14ac:dyDescent="0.2">
      <c r="A752" s="23"/>
    </row>
    <row r="753" spans="1:1" ht="12.75" customHeight="1" x14ac:dyDescent="0.2">
      <c r="A753" s="23"/>
    </row>
    <row r="754" spans="1:1" ht="12.75" customHeight="1" x14ac:dyDescent="0.2">
      <c r="A754" s="23"/>
    </row>
    <row r="755" spans="1:1" ht="12.75" customHeight="1" x14ac:dyDescent="0.2">
      <c r="A755" s="23"/>
    </row>
    <row r="756" spans="1:1" ht="12.75" customHeight="1" x14ac:dyDescent="0.2">
      <c r="A756" s="23"/>
    </row>
    <row r="757" spans="1:1" ht="12.75" customHeight="1" x14ac:dyDescent="0.2">
      <c r="A757" s="23"/>
    </row>
    <row r="758" spans="1:1" ht="12.75" customHeight="1" x14ac:dyDescent="0.2">
      <c r="A758" s="23"/>
    </row>
    <row r="759" spans="1:1" ht="12.75" customHeight="1" x14ac:dyDescent="0.2">
      <c r="A759" s="23"/>
    </row>
    <row r="760" spans="1:1" ht="12.75" customHeight="1" x14ac:dyDescent="0.2">
      <c r="A760" s="23"/>
    </row>
    <row r="761" spans="1:1" ht="12.75" customHeight="1" x14ac:dyDescent="0.2">
      <c r="A761" s="23"/>
    </row>
    <row r="762" spans="1:1" ht="12.75" customHeight="1" x14ac:dyDescent="0.2">
      <c r="A762" s="23"/>
    </row>
    <row r="763" spans="1:1" ht="12.75" customHeight="1" x14ac:dyDescent="0.2">
      <c r="A763" s="23"/>
    </row>
    <row r="764" spans="1:1" ht="12.75" customHeight="1" x14ac:dyDescent="0.2">
      <c r="A764" s="23"/>
    </row>
    <row r="765" spans="1:1" ht="12.75" customHeight="1" x14ac:dyDescent="0.2">
      <c r="A765" s="23"/>
    </row>
    <row r="766" spans="1:1" ht="12.75" customHeight="1" x14ac:dyDescent="0.2">
      <c r="A766" s="23"/>
    </row>
    <row r="767" spans="1:1" ht="12.75" customHeight="1" x14ac:dyDescent="0.2">
      <c r="A767" s="23"/>
    </row>
    <row r="768" spans="1:1" ht="12.75" customHeight="1" x14ac:dyDescent="0.2">
      <c r="A768" s="23"/>
    </row>
    <row r="769" spans="1:1" ht="12.75" customHeight="1" x14ac:dyDescent="0.2">
      <c r="A769" s="23"/>
    </row>
    <row r="770" spans="1:1" ht="12.75" customHeight="1" x14ac:dyDescent="0.2">
      <c r="A770" s="23"/>
    </row>
    <row r="771" spans="1:1" ht="12.75" customHeight="1" x14ac:dyDescent="0.2">
      <c r="A771" s="23"/>
    </row>
    <row r="772" spans="1:1" ht="12.75" customHeight="1" x14ac:dyDescent="0.2">
      <c r="A772" s="23"/>
    </row>
    <row r="773" spans="1:1" ht="12.75" customHeight="1" x14ac:dyDescent="0.2">
      <c r="A773" s="23"/>
    </row>
    <row r="774" spans="1:1" ht="12.75" customHeight="1" x14ac:dyDescent="0.2">
      <c r="A774" s="23"/>
    </row>
    <row r="775" spans="1:1" ht="12.75" customHeight="1" x14ac:dyDescent="0.2">
      <c r="A775" s="23"/>
    </row>
    <row r="776" spans="1:1" ht="12.75" customHeight="1" x14ac:dyDescent="0.2">
      <c r="A776" s="23"/>
    </row>
    <row r="777" spans="1:1" ht="12.75" customHeight="1" x14ac:dyDescent="0.2">
      <c r="A777" s="23"/>
    </row>
    <row r="778" spans="1:1" ht="12.75" customHeight="1" x14ac:dyDescent="0.2">
      <c r="A778" s="23"/>
    </row>
    <row r="779" spans="1:1" ht="12.75" customHeight="1" x14ac:dyDescent="0.2">
      <c r="A779" s="23"/>
    </row>
    <row r="780" spans="1:1" ht="12.75" customHeight="1" x14ac:dyDescent="0.2">
      <c r="A780" s="23"/>
    </row>
    <row r="781" spans="1:1" ht="12.75" customHeight="1" x14ac:dyDescent="0.2">
      <c r="A781" s="23"/>
    </row>
    <row r="782" spans="1:1" ht="12.75" customHeight="1" x14ac:dyDescent="0.2">
      <c r="A782" s="23"/>
    </row>
    <row r="783" spans="1:1" ht="12.75" customHeight="1" x14ac:dyDescent="0.2">
      <c r="A783" s="23"/>
    </row>
    <row r="784" spans="1:1" ht="12.75" customHeight="1" x14ac:dyDescent="0.2">
      <c r="A784" s="23"/>
    </row>
    <row r="785" spans="1:1" ht="12.75" customHeight="1" x14ac:dyDescent="0.2">
      <c r="A785" s="23"/>
    </row>
    <row r="786" spans="1:1" ht="12.75" customHeight="1" x14ac:dyDescent="0.2">
      <c r="A786" s="23"/>
    </row>
    <row r="787" spans="1:1" ht="12.75" customHeight="1" x14ac:dyDescent="0.2">
      <c r="A787" s="23"/>
    </row>
    <row r="788" spans="1:1" ht="12.75" customHeight="1" x14ac:dyDescent="0.2">
      <c r="A788" s="23"/>
    </row>
    <row r="789" spans="1:1" ht="12.75" customHeight="1" x14ac:dyDescent="0.2">
      <c r="A789" s="23"/>
    </row>
    <row r="790" spans="1:1" ht="12.75" customHeight="1" x14ac:dyDescent="0.2">
      <c r="A790" s="23"/>
    </row>
    <row r="791" spans="1:1" ht="12.75" customHeight="1" x14ac:dyDescent="0.2">
      <c r="A791" s="23"/>
    </row>
    <row r="792" spans="1:1" ht="12.75" customHeight="1" x14ac:dyDescent="0.2">
      <c r="A792" s="23"/>
    </row>
    <row r="793" spans="1:1" ht="12.75" customHeight="1" x14ac:dyDescent="0.2">
      <c r="A793" s="23"/>
    </row>
    <row r="794" spans="1:1" ht="12.75" customHeight="1" x14ac:dyDescent="0.2">
      <c r="A794" s="23"/>
    </row>
    <row r="795" spans="1:1" ht="12.75" customHeight="1" x14ac:dyDescent="0.2">
      <c r="A795" s="23"/>
    </row>
    <row r="796" spans="1:1" ht="12.75" customHeight="1" x14ac:dyDescent="0.2">
      <c r="A796" s="23"/>
    </row>
    <row r="797" spans="1:1" ht="12.75" customHeight="1" x14ac:dyDescent="0.2">
      <c r="A797" s="23"/>
    </row>
    <row r="798" spans="1:1" ht="12.75" customHeight="1" x14ac:dyDescent="0.2">
      <c r="A798" s="23"/>
    </row>
    <row r="799" spans="1:1" ht="12.75" customHeight="1" x14ac:dyDescent="0.2">
      <c r="A799" s="23"/>
    </row>
    <row r="800" spans="1:1" ht="12.75" customHeight="1" x14ac:dyDescent="0.2">
      <c r="A800" s="23"/>
    </row>
    <row r="801" spans="1:1" ht="12.75" customHeight="1" x14ac:dyDescent="0.2">
      <c r="A801" s="23"/>
    </row>
    <row r="802" spans="1:1" ht="12.75" customHeight="1" x14ac:dyDescent="0.2">
      <c r="A802" s="23"/>
    </row>
    <row r="803" spans="1:1" ht="12.75" customHeight="1" x14ac:dyDescent="0.2">
      <c r="A803" s="23"/>
    </row>
    <row r="804" spans="1:1" ht="12.75" customHeight="1" x14ac:dyDescent="0.2">
      <c r="A804" s="23"/>
    </row>
    <row r="805" spans="1:1" ht="12.75" customHeight="1" x14ac:dyDescent="0.2">
      <c r="A805" s="23"/>
    </row>
    <row r="806" spans="1:1" ht="12.75" customHeight="1" x14ac:dyDescent="0.2">
      <c r="A806" s="23"/>
    </row>
    <row r="807" spans="1:1" ht="12.75" customHeight="1" x14ac:dyDescent="0.2">
      <c r="A807" s="23"/>
    </row>
    <row r="808" spans="1:1" ht="12.75" customHeight="1" x14ac:dyDescent="0.2">
      <c r="A808" s="23"/>
    </row>
    <row r="809" spans="1:1" ht="12.75" customHeight="1" x14ac:dyDescent="0.2">
      <c r="A809" s="23"/>
    </row>
    <row r="810" spans="1:1" ht="12.75" customHeight="1" x14ac:dyDescent="0.2">
      <c r="A810" s="23"/>
    </row>
    <row r="811" spans="1:1" ht="12.75" customHeight="1" x14ac:dyDescent="0.2">
      <c r="A811" s="23"/>
    </row>
    <row r="812" spans="1:1" ht="12.75" customHeight="1" x14ac:dyDescent="0.2">
      <c r="A812" s="23"/>
    </row>
    <row r="813" spans="1:1" ht="12.75" customHeight="1" x14ac:dyDescent="0.2">
      <c r="A813" s="23"/>
    </row>
    <row r="814" spans="1:1" ht="12.75" customHeight="1" x14ac:dyDescent="0.2">
      <c r="A814" s="23"/>
    </row>
    <row r="815" spans="1:1" ht="12.75" customHeight="1" x14ac:dyDescent="0.2">
      <c r="A815" s="23"/>
    </row>
    <row r="816" spans="1:1" ht="12.75" customHeight="1" x14ac:dyDescent="0.2">
      <c r="A816" s="23"/>
    </row>
    <row r="817" spans="1:1" ht="12.75" customHeight="1" x14ac:dyDescent="0.2">
      <c r="A817" s="23"/>
    </row>
    <row r="818" spans="1:1" ht="12.75" customHeight="1" x14ac:dyDescent="0.2">
      <c r="A818" s="23"/>
    </row>
    <row r="819" spans="1:1" ht="12.75" customHeight="1" x14ac:dyDescent="0.2">
      <c r="A819" s="23"/>
    </row>
    <row r="820" spans="1:1" ht="12.75" customHeight="1" x14ac:dyDescent="0.2">
      <c r="A820" s="23"/>
    </row>
    <row r="821" spans="1:1" ht="12.75" customHeight="1" x14ac:dyDescent="0.2">
      <c r="A821" s="23"/>
    </row>
    <row r="822" spans="1:1" ht="12.75" customHeight="1" x14ac:dyDescent="0.2">
      <c r="A822" s="23"/>
    </row>
    <row r="823" spans="1:1" ht="12.75" customHeight="1" x14ac:dyDescent="0.2">
      <c r="A823" s="23"/>
    </row>
    <row r="824" spans="1:1" ht="12.75" customHeight="1" x14ac:dyDescent="0.2">
      <c r="A824" s="23"/>
    </row>
    <row r="825" spans="1:1" ht="12.75" customHeight="1" x14ac:dyDescent="0.2">
      <c r="A825" s="23"/>
    </row>
    <row r="826" spans="1:1" ht="12.75" customHeight="1" x14ac:dyDescent="0.2">
      <c r="A826" s="23"/>
    </row>
    <row r="827" spans="1:1" ht="12.75" customHeight="1" x14ac:dyDescent="0.2">
      <c r="A827" s="23"/>
    </row>
    <row r="828" spans="1:1" ht="12.75" customHeight="1" x14ac:dyDescent="0.2">
      <c r="A828" s="23"/>
    </row>
    <row r="829" spans="1:1" ht="12.75" customHeight="1" x14ac:dyDescent="0.2">
      <c r="A829" s="23"/>
    </row>
    <row r="830" spans="1:1" ht="12.75" customHeight="1" x14ac:dyDescent="0.2">
      <c r="A830" s="23"/>
    </row>
    <row r="831" spans="1:1" ht="12.75" customHeight="1" x14ac:dyDescent="0.2">
      <c r="A831" s="23"/>
    </row>
    <row r="832" spans="1:1" ht="12.75" customHeight="1" x14ac:dyDescent="0.2">
      <c r="A832" s="23"/>
    </row>
    <row r="833" spans="1:1" ht="12.75" customHeight="1" x14ac:dyDescent="0.2">
      <c r="A833" s="23"/>
    </row>
    <row r="834" spans="1:1" ht="12.75" customHeight="1" x14ac:dyDescent="0.2">
      <c r="A834" s="23"/>
    </row>
    <row r="835" spans="1:1" ht="12.75" customHeight="1" x14ac:dyDescent="0.2">
      <c r="A835" s="23"/>
    </row>
    <row r="836" spans="1:1" ht="12.75" customHeight="1" x14ac:dyDescent="0.2">
      <c r="A836" s="23"/>
    </row>
    <row r="837" spans="1:1" ht="12.75" customHeight="1" x14ac:dyDescent="0.2">
      <c r="A837" s="23"/>
    </row>
    <row r="838" spans="1:1" ht="12.75" customHeight="1" x14ac:dyDescent="0.2">
      <c r="A838" s="23"/>
    </row>
    <row r="839" spans="1:1" ht="12.75" customHeight="1" x14ac:dyDescent="0.2">
      <c r="A839" s="23"/>
    </row>
    <row r="840" spans="1:1" ht="12.75" customHeight="1" x14ac:dyDescent="0.2">
      <c r="A840" s="23"/>
    </row>
    <row r="841" spans="1:1" ht="12.75" customHeight="1" x14ac:dyDescent="0.2">
      <c r="A841" s="23"/>
    </row>
    <row r="842" spans="1:1" ht="12.75" customHeight="1" x14ac:dyDescent="0.2">
      <c r="A842" s="23"/>
    </row>
    <row r="843" spans="1:1" ht="12.75" customHeight="1" x14ac:dyDescent="0.2">
      <c r="A843" s="23"/>
    </row>
    <row r="844" spans="1:1" ht="12.75" customHeight="1" x14ac:dyDescent="0.2">
      <c r="A844" s="23"/>
    </row>
    <row r="845" spans="1:1" ht="12.75" customHeight="1" x14ac:dyDescent="0.2">
      <c r="A845" s="23"/>
    </row>
    <row r="846" spans="1:1" ht="12.75" customHeight="1" x14ac:dyDescent="0.2">
      <c r="A846" s="23"/>
    </row>
    <row r="847" spans="1:1" ht="12.75" customHeight="1" x14ac:dyDescent="0.2">
      <c r="A847" s="23"/>
    </row>
    <row r="848" spans="1:1" ht="12.75" customHeight="1" x14ac:dyDescent="0.2">
      <c r="A848" s="23"/>
    </row>
    <row r="849" spans="1:1" ht="12.75" customHeight="1" x14ac:dyDescent="0.2">
      <c r="A849" s="23"/>
    </row>
    <row r="850" spans="1:1" ht="12.75" customHeight="1" x14ac:dyDescent="0.2">
      <c r="A850" s="23"/>
    </row>
    <row r="851" spans="1:1" ht="12.75" customHeight="1" x14ac:dyDescent="0.2">
      <c r="A851" s="23"/>
    </row>
    <row r="852" spans="1:1" ht="12.75" customHeight="1" x14ac:dyDescent="0.2">
      <c r="A852" s="23"/>
    </row>
    <row r="853" spans="1:1" ht="12.75" customHeight="1" x14ac:dyDescent="0.2">
      <c r="A853" s="23"/>
    </row>
    <row r="854" spans="1:1" ht="12.75" customHeight="1" x14ac:dyDescent="0.2">
      <c r="A854" s="23"/>
    </row>
    <row r="855" spans="1:1" ht="12.75" customHeight="1" x14ac:dyDescent="0.2">
      <c r="A855" s="23"/>
    </row>
    <row r="856" spans="1:1" ht="12.75" customHeight="1" x14ac:dyDescent="0.2">
      <c r="A856" s="23"/>
    </row>
    <row r="857" spans="1:1" ht="12.75" customHeight="1" x14ac:dyDescent="0.2">
      <c r="A857" s="23"/>
    </row>
    <row r="858" spans="1:1" ht="12.75" customHeight="1" x14ac:dyDescent="0.2">
      <c r="A858" s="23"/>
    </row>
    <row r="859" spans="1:1" ht="12.75" customHeight="1" x14ac:dyDescent="0.2">
      <c r="A859" s="23"/>
    </row>
    <row r="860" spans="1:1" ht="12.75" customHeight="1" x14ac:dyDescent="0.2">
      <c r="A860" s="23"/>
    </row>
    <row r="861" spans="1:1" ht="12.75" customHeight="1" x14ac:dyDescent="0.2">
      <c r="A861" s="23"/>
    </row>
    <row r="862" spans="1:1" ht="12.75" customHeight="1" x14ac:dyDescent="0.2">
      <c r="A862" s="23"/>
    </row>
    <row r="863" spans="1:1" ht="12.75" customHeight="1" x14ac:dyDescent="0.2">
      <c r="A863" s="23"/>
    </row>
    <row r="864" spans="1:1" ht="12.75" customHeight="1" x14ac:dyDescent="0.2">
      <c r="A864" s="23"/>
    </row>
    <row r="865" spans="1:1" ht="12.75" customHeight="1" x14ac:dyDescent="0.2">
      <c r="A865" s="23"/>
    </row>
    <row r="866" spans="1:1" ht="12.75" customHeight="1" x14ac:dyDescent="0.2">
      <c r="A866" s="23"/>
    </row>
    <row r="867" spans="1:1" ht="12.75" customHeight="1" x14ac:dyDescent="0.2">
      <c r="A867" s="23"/>
    </row>
    <row r="868" spans="1:1" ht="12.75" customHeight="1" x14ac:dyDescent="0.2">
      <c r="A868" s="23"/>
    </row>
    <row r="869" spans="1:1" ht="12.75" customHeight="1" x14ac:dyDescent="0.2">
      <c r="A869" s="23"/>
    </row>
    <row r="870" spans="1:1" ht="12.75" customHeight="1" x14ac:dyDescent="0.2">
      <c r="A870" s="23"/>
    </row>
    <row r="871" spans="1:1" ht="12.75" customHeight="1" x14ac:dyDescent="0.2">
      <c r="A871" s="23"/>
    </row>
    <row r="872" spans="1:1" ht="12.75" customHeight="1" x14ac:dyDescent="0.2">
      <c r="A872" s="23"/>
    </row>
    <row r="873" spans="1:1" ht="12.75" customHeight="1" x14ac:dyDescent="0.2">
      <c r="A873" s="23"/>
    </row>
    <row r="874" spans="1:1" ht="12.75" customHeight="1" x14ac:dyDescent="0.2">
      <c r="A874" s="23"/>
    </row>
    <row r="875" spans="1:1" ht="12.75" customHeight="1" x14ac:dyDescent="0.2">
      <c r="A875" s="23"/>
    </row>
    <row r="876" spans="1:1" ht="12.75" customHeight="1" x14ac:dyDescent="0.2">
      <c r="A876" s="23"/>
    </row>
    <row r="877" spans="1:1" ht="12.75" customHeight="1" x14ac:dyDescent="0.2">
      <c r="A877" s="23"/>
    </row>
    <row r="878" spans="1:1" ht="12.75" customHeight="1" x14ac:dyDescent="0.2">
      <c r="A878" s="23"/>
    </row>
    <row r="879" spans="1:1" ht="12.75" customHeight="1" x14ac:dyDescent="0.2">
      <c r="A879" s="23"/>
    </row>
    <row r="880" spans="1:1" ht="12.75" customHeight="1" x14ac:dyDescent="0.2">
      <c r="A880" s="23"/>
    </row>
    <row r="881" spans="1:1" ht="12.75" customHeight="1" x14ac:dyDescent="0.2">
      <c r="A881" s="23"/>
    </row>
    <row r="882" spans="1:1" ht="12.75" customHeight="1" x14ac:dyDescent="0.2">
      <c r="A882" s="23"/>
    </row>
    <row r="883" spans="1:1" ht="12.75" customHeight="1" x14ac:dyDescent="0.2">
      <c r="A883" s="23"/>
    </row>
    <row r="884" spans="1:1" ht="12.75" customHeight="1" x14ac:dyDescent="0.2">
      <c r="A884" s="23"/>
    </row>
    <row r="885" spans="1:1" ht="12.75" customHeight="1" x14ac:dyDescent="0.2">
      <c r="A885" s="23"/>
    </row>
    <row r="886" spans="1:1" ht="12.75" customHeight="1" x14ac:dyDescent="0.2">
      <c r="A886" s="23"/>
    </row>
    <row r="887" spans="1:1" ht="12.75" customHeight="1" x14ac:dyDescent="0.2">
      <c r="A887" s="23"/>
    </row>
    <row r="888" spans="1:1" ht="12.75" customHeight="1" x14ac:dyDescent="0.2">
      <c r="A888" s="23"/>
    </row>
    <row r="889" spans="1:1" ht="12.75" customHeight="1" x14ac:dyDescent="0.2">
      <c r="A889" s="23"/>
    </row>
    <row r="890" spans="1:1" ht="12.75" customHeight="1" x14ac:dyDescent="0.2">
      <c r="A890" s="23"/>
    </row>
    <row r="891" spans="1:1" ht="12.75" customHeight="1" x14ac:dyDescent="0.2">
      <c r="A891" s="23"/>
    </row>
    <row r="892" spans="1:1" ht="12.75" customHeight="1" x14ac:dyDescent="0.2">
      <c r="A892" s="23"/>
    </row>
    <row r="893" spans="1:1" ht="12.75" customHeight="1" x14ac:dyDescent="0.2">
      <c r="A893" s="23"/>
    </row>
    <row r="894" spans="1:1" ht="12.75" customHeight="1" x14ac:dyDescent="0.2">
      <c r="A894" s="23"/>
    </row>
    <row r="895" spans="1:1" ht="12.75" customHeight="1" x14ac:dyDescent="0.2">
      <c r="A895" s="23"/>
    </row>
    <row r="896" spans="1:1" ht="12.75" customHeight="1" x14ac:dyDescent="0.2">
      <c r="A896" s="23"/>
    </row>
    <row r="897" spans="1:1" ht="12.75" customHeight="1" x14ac:dyDescent="0.2">
      <c r="A897" s="23"/>
    </row>
    <row r="898" spans="1:1" ht="12.75" customHeight="1" x14ac:dyDescent="0.2">
      <c r="A898" s="23"/>
    </row>
    <row r="899" spans="1:1" ht="12.75" customHeight="1" x14ac:dyDescent="0.2">
      <c r="A899" s="23"/>
    </row>
    <row r="900" spans="1:1" ht="12.75" customHeight="1" x14ac:dyDescent="0.2">
      <c r="A900" s="23"/>
    </row>
    <row r="901" spans="1:1" ht="12.75" customHeight="1" x14ac:dyDescent="0.2">
      <c r="A901" s="23"/>
    </row>
    <row r="902" spans="1:1" ht="12.75" customHeight="1" x14ac:dyDescent="0.2">
      <c r="A902" s="23"/>
    </row>
    <row r="903" spans="1:1" ht="12.75" customHeight="1" x14ac:dyDescent="0.2">
      <c r="A903" s="23"/>
    </row>
    <row r="904" spans="1:1" ht="12.75" customHeight="1" x14ac:dyDescent="0.2">
      <c r="A904" s="23"/>
    </row>
    <row r="905" spans="1:1" ht="12.75" customHeight="1" x14ac:dyDescent="0.2">
      <c r="A905" s="23"/>
    </row>
    <row r="906" spans="1:1" ht="12.75" customHeight="1" x14ac:dyDescent="0.2">
      <c r="A906" s="23"/>
    </row>
    <row r="907" spans="1:1" ht="12.75" customHeight="1" x14ac:dyDescent="0.2">
      <c r="A907" s="23"/>
    </row>
    <row r="908" spans="1:1" ht="12.75" customHeight="1" x14ac:dyDescent="0.2">
      <c r="A908" s="23"/>
    </row>
    <row r="909" spans="1:1" ht="12.75" customHeight="1" x14ac:dyDescent="0.2">
      <c r="A909" s="23"/>
    </row>
    <row r="910" spans="1:1" ht="12.75" customHeight="1" x14ac:dyDescent="0.2">
      <c r="A910" s="23"/>
    </row>
    <row r="911" spans="1:1" ht="12.75" customHeight="1" x14ac:dyDescent="0.2">
      <c r="A911" s="23"/>
    </row>
    <row r="912" spans="1:1" ht="12.75" customHeight="1" x14ac:dyDescent="0.2">
      <c r="A912" s="23"/>
    </row>
    <row r="913" spans="1:1" ht="12.75" customHeight="1" x14ac:dyDescent="0.2">
      <c r="A913" s="23"/>
    </row>
    <row r="914" spans="1:1" ht="12.75" customHeight="1" x14ac:dyDescent="0.2">
      <c r="A914" s="23"/>
    </row>
    <row r="915" spans="1:1" ht="12.75" customHeight="1" x14ac:dyDescent="0.2">
      <c r="A915" s="23"/>
    </row>
    <row r="916" spans="1:1" ht="12.75" customHeight="1" x14ac:dyDescent="0.2">
      <c r="A916" s="23"/>
    </row>
    <row r="917" spans="1:1" ht="12.75" customHeight="1" x14ac:dyDescent="0.2">
      <c r="A917" s="23"/>
    </row>
    <row r="918" spans="1:1" ht="12.75" customHeight="1" x14ac:dyDescent="0.2">
      <c r="A918" s="23"/>
    </row>
    <row r="919" spans="1:1" ht="12.75" customHeight="1" x14ac:dyDescent="0.2">
      <c r="A919" s="23"/>
    </row>
    <row r="920" spans="1:1" ht="12.75" customHeight="1" x14ac:dyDescent="0.2">
      <c r="A920" s="23"/>
    </row>
    <row r="921" spans="1:1" ht="12.75" customHeight="1" x14ac:dyDescent="0.2">
      <c r="A921" s="23"/>
    </row>
    <row r="922" spans="1:1" ht="12.75" customHeight="1" x14ac:dyDescent="0.2">
      <c r="A922" s="23"/>
    </row>
    <row r="923" spans="1:1" ht="12.75" customHeight="1" x14ac:dyDescent="0.2">
      <c r="A923" s="23"/>
    </row>
    <row r="924" spans="1:1" ht="12.75" customHeight="1" x14ac:dyDescent="0.2">
      <c r="A924" s="23"/>
    </row>
    <row r="925" spans="1:1" ht="12.75" customHeight="1" x14ac:dyDescent="0.2">
      <c r="A925" s="23"/>
    </row>
    <row r="926" spans="1:1" ht="12.75" customHeight="1" x14ac:dyDescent="0.2">
      <c r="A926" s="23"/>
    </row>
    <row r="927" spans="1:1" ht="12.75" customHeight="1" x14ac:dyDescent="0.2">
      <c r="A927" s="23"/>
    </row>
    <row r="928" spans="1:1" ht="12.75" customHeight="1" x14ac:dyDescent="0.2">
      <c r="A928" s="23"/>
    </row>
    <row r="929" spans="1:1" ht="12.75" customHeight="1" x14ac:dyDescent="0.2">
      <c r="A929" s="23"/>
    </row>
    <row r="930" spans="1:1" ht="12.75" customHeight="1" x14ac:dyDescent="0.2">
      <c r="A930" s="23"/>
    </row>
    <row r="931" spans="1:1" ht="12.75" customHeight="1" x14ac:dyDescent="0.2">
      <c r="A931" s="23"/>
    </row>
    <row r="932" spans="1:1" ht="12.75" customHeight="1" x14ac:dyDescent="0.2">
      <c r="A932" s="23"/>
    </row>
    <row r="933" spans="1:1" ht="12.75" customHeight="1" x14ac:dyDescent="0.2">
      <c r="A933" s="23"/>
    </row>
    <row r="934" spans="1:1" ht="12.75" customHeight="1" x14ac:dyDescent="0.2">
      <c r="A934" s="23"/>
    </row>
    <row r="935" spans="1:1" ht="12.75" customHeight="1" x14ac:dyDescent="0.2">
      <c r="A935" s="23"/>
    </row>
    <row r="936" spans="1:1" ht="12.75" customHeight="1" x14ac:dyDescent="0.2">
      <c r="A936" s="23"/>
    </row>
    <row r="937" spans="1:1" ht="12.75" customHeight="1" x14ac:dyDescent="0.2">
      <c r="A937" s="23"/>
    </row>
    <row r="938" spans="1:1" ht="12.75" customHeight="1" x14ac:dyDescent="0.2">
      <c r="A938" s="23"/>
    </row>
    <row r="939" spans="1:1" ht="12.75" customHeight="1" x14ac:dyDescent="0.2">
      <c r="A939" s="23"/>
    </row>
    <row r="940" spans="1:1" ht="12.75" customHeight="1" x14ac:dyDescent="0.2">
      <c r="A940" s="23"/>
    </row>
    <row r="941" spans="1:1" ht="12.75" customHeight="1" x14ac:dyDescent="0.2">
      <c r="A941" s="23"/>
    </row>
    <row r="942" spans="1:1" ht="12.75" customHeight="1" x14ac:dyDescent="0.2">
      <c r="A942" s="23"/>
    </row>
    <row r="943" spans="1:1" ht="12.75" customHeight="1" x14ac:dyDescent="0.2">
      <c r="A943" s="23"/>
    </row>
    <row r="944" spans="1:1" ht="12.75" customHeight="1" x14ac:dyDescent="0.2">
      <c r="A944" s="23"/>
    </row>
    <row r="945" spans="1:1" ht="12.75" customHeight="1" x14ac:dyDescent="0.2">
      <c r="A945" s="23"/>
    </row>
    <row r="946" spans="1:1" ht="12.75" customHeight="1" x14ac:dyDescent="0.2">
      <c r="A946" s="23"/>
    </row>
    <row r="947" spans="1:1" ht="12.75" customHeight="1" x14ac:dyDescent="0.2">
      <c r="A947" s="23"/>
    </row>
    <row r="948" spans="1:1" ht="12.75" customHeight="1" x14ac:dyDescent="0.2">
      <c r="A948" s="23"/>
    </row>
    <row r="949" spans="1:1" ht="12.75" customHeight="1" x14ac:dyDescent="0.2">
      <c r="A949" s="23"/>
    </row>
    <row r="950" spans="1:1" ht="12.75" customHeight="1" x14ac:dyDescent="0.2">
      <c r="A950" s="23"/>
    </row>
    <row r="951" spans="1:1" ht="12.75" customHeight="1" x14ac:dyDescent="0.2">
      <c r="A951" s="23"/>
    </row>
    <row r="952" spans="1:1" ht="12.75" customHeight="1" x14ac:dyDescent="0.2">
      <c r="A952" s="23"/>
    </row>
    <row r="953" spans="1:1" ht="12.75" customHeight="1" x14ac:dyDescent="0.2">
      <c r="A953" s="23"/>
    </row>
    <row r="954" spans="1:1" ht="12.75" customHeight="1" x14ac:dyDescent="0.2">
      <c r="A954" s="23"/>
    </row>
    <row r="955" spans="1:1" ht="12.75" customHeight="1" x14ac:dyDescent="0.2">
      <c r="A955" s="23"/>
    </row>
    <row r="956" spans="1:1" ht="12.75" customHeight="1" x14ac:dyDescent="0.2">
      <c r="A956" s="23"/>
    </row>
    <row r="957" spans="1:1" ht="12.75" customHeight="1" x14ac:dyDescent="0.2">
      <c r="A957" s="23"/>
    </row>
    <row r="958" spans="1:1" ht="12.75" customHeight="1" x14ac:dyDescent="0.2">
      <c r="A958" s="23"/>
    </row>
    <row r="959" spans="1:1" ht="12.75" customHeight="1" x14ac:dyDescent="0.2">
      <c r="A959" s="23"/>
    </row>
    <row r="960" spans="1:1" ht="12.75" customHeight="1" x14ac:dyDescent="0.2">
      <c r="A960" s="23"/>
    </row>
    <row r="961" spans="1:1" ht="12.75" customHeight="1" x14ac:dyDescent="0.2">
      <c r="A961" s="23"/>
    </row>
    <row r="962" spans="1:1" ht="12.75" customHeight="1" x14ac:dyDescent="0.2">
      <c r="A962" s="23"/>
    </row>
    <row r="963" spans="1:1" ht="12.75" customHeight="1" x14ac:dyDescent="0.2">
      <c r="A963" s="23"/>
    </row>
    <row r="964" spans="1:1" ht="12.75" customHeight="1" x14ac:dyDescent="0.2">
      <c r="A964" s="23"/>
    </row>
    <row r="965" spans="1:1" ht="12.75" customHeight="1" x14ac:dyDescent="0.2">
      <c r="A965" s="23"/>
    </row>
    <row r="966" spans="1:1" ht="12.75" customHeight="1" x14ac:dyDescent="0.2">
      <c r="A966" s="23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B2" r:id="rId1"/>
    <hyperlink ref="B3" r:id="rId2"/>
    <hyperlink ref="B4" r:id="rId3"/>
    <hyperlink ref="B5" r:id="rId4"/>
    <hyperlink ref="B6" r:id="rId5"/>
    <hyperlink ref="B8" r:id="rId6"/>
    <hyperlink ref="B9" r:id="rId7"/>
    <hyperlink ref="B10" r:id="rId8"/>
    <hyperlink ref="B11" r:id="rId9"/>
    <hyperlink ref="B12" r:id="rId10"/>
    <hyperlink ref="B13" r:id="rId11"/>
    <hyperlink ref="B14" r:id="rId12"/>
    <hyperlink ref="B15" r:id="rId13"/>
    <hyperlink ref="B16" r:id="rId14"/>
    <hyperlink ref="B17" r:id="rId15"/>
    <hyperlink ref="B18" r:id="rId16"/>
    <hyperlink ref="B19" r:id="rId17"/>
    <hyperlink ref="B20" r:id="rId18"/>
    <hyperlink ref="B21" r:id="rId19"/>
    <hyperlink ref="B22" r:id="rId20"/>
    <hyperlink ref="B23" r:id="rId21"/>
    <hyperlink ref="B24" r:id="rId22"/>
    <hyperlink ref="B25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</hyperlinks>
  <pageMargins left="0.7" right="0.7" top="0.75" bottom="0.75" header="0" footer="0"/>
  <pageSetup orientation="landscape"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ANEXO I</vt:lpstr>
      <vt:lpstr>ANEXO II </vt:lpstr>
      <vt:lpstr>ANEXO II Latinoamerica y Centro</vt:lpstr>
      <vt:lpstr>ANEXO II Europa</vt:lpstr>
      <vt:lpstr>ANEXO II Norteamérica</vt:lpstr>
      <vt:lpstr>Anexo II Asia, África y Oceanía</vt:lpstr>
      <vt:lpstr>Anexo II Cortos</vt:lpstr>
      <vt:lpstr>Anexo II TV y Otros contenidos</vt:lpstr>
      <vt:lpstr>Anexo II  LABs, WIPs, Copro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Viglietti Ángela (ICAU)</dc:creator>
  <cp:lastModifiedBy>Maria MENDEZ</cp:lastModifiedBy>
  <dcterms:created xsi:type="dcterms:W3CDTF">2019-12-19T14:34:10Z</dcterms:created>
  <dcterms:modified xsi:type="dcterms:W3CDTF">2021-12-20T18:33:56Z</dcterms:modified>
</cp:coreProperties>
</file>